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" sheetId="1" r:id="rId1"/>
  </sheets>
  <definedNames>
    <definedName name="_xlnm.Print_Titles" localSheetId="0">'лист'!$10:$11</definedName>
    <definedName name="_xlnm.Print_Area" localSheetId="0">'лист'!$A$1:$F$57</definedName>
  </definedNames>
  <calcPr fullCalcOnLoad="1"/>
</workbook>
</file>

<file path=xl/sharedStrings.xml><?xml version="1.0" encoding="utf-8"?>
<sst xmlns="http://schemas.openxmlformats.org/spreadsheetml/2006/main" count="93" uniqueCount="75">
  <si>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</si>
  <si>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</si>
  <si>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</si>
  <si>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</si>
  <si>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</si>
  <si>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</si>
  <si>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</si>
  <si>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</si>
  <si>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</si>
  <si>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</si>
  <si>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в том числе от плательщиков на территории Ненецкого автономного округа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</si>
  <si>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</si>
  <si>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</si>
  <si>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</si>
  <si>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</si>
  <si>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</si>
  <si>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</si>
  <si>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</si>
  <si>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</si>
  <si>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</si>
  <si>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</si>
  <si>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</si>
  <si>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</si>
  <si>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Иные межбюджетные трансферты</t>
  </si>
  <si>
    <t>2 02 40014 10 0000 151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</si>
  <si>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</si>
  <si>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</si>
  <si>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</si>
  <si>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 xml:space="preserve">     года</t>
  </si>
  <si>
    <t>0</t>
  </si>
  <si>
    <t>из них: Дотации бюджетам сельских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</si>
  <si>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</si>
  <si>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2 02 20000 00 0000 000</t>
  </si>
  <si>
    <t>2 02 00000 00 0000 000</t>
  </si>
  <si>
    <t>Прочие субсидии бюджетам  сельских поселений (ТОС область)</t>
  </si>
  <si>
    <t>2 02 29999 10 0000 000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</si>
  <si>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</si>
  <si>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ремонт мостов)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</si>
  <si>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(ТОС район)</t>
  </si>
  <si>
    <t>1 17 05050 10 0000 180</t>
  </si>
  <si>
    <t>Прочие неналоговые доходы бюджетов сельских поселений</t>
  </si>
  <si>
    <t>1 08 00000 00 0000 000</t>
  </si>
  <si>
    <t>2 02 30000 00 0000 150</t>
  </si>
  <si>
    <t>2 02 30024 10 0000 150</t>
  </si>
  <si>
    <t>2 02 35118 10 0000 150</t>
  </si>
  <si>
    <t>2 02 40000 00 0000 150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</si>
  <si>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</si>
  <si>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2 02 15001 10 0000 150</t>
  </si>
  <si>
    <t>2 02 20000 00 0000 150</t>
  </si>
  <si>
    <t>Субсидии бюджетам бюджетной системы Российской Федерации (межбюджетные субсидии)</t>
  </si>
  <si>
    <t>из них: Прочие субсидии бюджетам сельских поселений</t>
  </si>
  <si>
    <t>2 02 29999 10 0000 150</t>
  </si>
  <si>
    <t>их них:Субвенции бюджетам  сельских поселений на выполнение передаваемых полномочий субъектов Российской Федерации</t>
  </si>
  <si>
    <t>2 02 40014 10 0000 150</t>
  </si>
  <si>
    <t>Приложение №1</t>
  </si>
  <si>
    <t>к постановлению администрации</t>
  </si>
  <si>
    <t>МО "Верхнешоношское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</si>
  <si>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ремонт дороги)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</si>
  <si>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доставку продуктов питания п. Средний)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</si>
  <si>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благоустройство территории, содержание мест захоронения)</t>
  </si>
  <si>
    <t>2 02 49999 10 0000 150</t>
  </si>
  <si>
    <t>Прочие межбюджетные трансферты, передаваемые бюджетам сельских поселений ( ремонт и обустройство пожарного водоема)</t>
  </si>
  <si>
    <t>План на 01.01.2020г., тыс.руб.</t>
  </si>
  <si>
    <t>1 06 01000 00 0000 110</t>
  </si>
  <si>
    <t>1 06 00000 00 0000 000</t>
  </si>
  <si>
    <t>1 11 00000 00 0000 000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</si>
  <si>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</si>
  <si>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</si>
  <si>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содержание а/д в границах поселения)</t>
  </si>
  <si>
    <t xml:space="preserve"> </t>
  </si>
  <si>
    <t>План на 30.06.2020г., тыс.руб.</t>
  </si>
  <si>
    <t>Исполнено на 30.06.2020г., тыс.руб.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</si>
  <si>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сбору и вывозу бытовых отходов и мусора)</t>
  </si>
  <si>
    <t xml:space="preserve">   Отчёт  об исполнении бюджета МО "Верхнешоношское" по доходам  за 2 квартал 2020 год</t>
  </si>
  <si>
    <t xml:space="preserve">от "28" сентября 2020 г. № 16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</si>
</sst>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48">
    <font>
      <sz val="10"/>
      <name val="Arial Cyr"/>
      <family val="0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indent="2"/>
    </xf>
    <xf numFmtId="49" fontId="5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2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185" fontId="1" fillId="34" borderId="12" xfId="0" applyNumberFormat="1" applyFont="1" applyFill="1" applyBorder="1" applyAlignment="1">
      <alignment horizontal="center" vertical="center" wrapText="1"/>
    </xf>
    <xf numFmtId="185" fontId="5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workbookViewId="0" topLeftCell="A1">
      <selection activeCell="F48" sqref="F48"/>
    </sheetView>
  </sheetViews>
  <sheetFormatPr defaultColWidth="9.00390625" defaultRowHeight="12.75"/>
  <cols>
    <col min="1" max="1" width="37.25390625" style="4" customWidth="1"/>
    <col min="2" max="2" width="34.75390625" style="4" customWidth="1"/>
    <col min="3" max="3" width="12.625" style="4" customWidth="1"/>
    <col min="4" max="4" width="12.875" style="4" customWidth="1"/>
    <col min="5" max="5" width="14.75390625" style="7" customWidth="1"/>
    <col min="6" max="6" width="12.375" style="6" customWidth="1"/>
    <col min="7" max="7" width="0.12890625" style="4" hidden="1" customWidth="1"/>
    <col min="8" max="16384" width="9.125" style="4" customWidth="1"/>
  </cols>
  <sheetData>
    <row r="1" spans="1:7" ht="16.5" customHeight="1">
      <c r="A1" s="14">
        <f>A1:F57</f>
        <v>0</v>
      </c>
      <c r="B1" s="15"/>
      <c r="C1" s="15"/>
      <c r="D1" s="11"/>
      <c r="E1" s="63" t="s">
        <v>54</v>
      </c>
      <c r="F1" s="63"/>
      <c r="G1" s="9"/>
    </row>
    <row r="2" spans="1:7" ht="26.25" customHeight="1" hidden="1">
      <c r="A2" s="14"/>
      <c r="B2" s="15"/>
      <c r="C2" s="15"/>
      <c r="D2" s="11"/>
      <c r="E2" s="12"/>
      <c r="F2" s="12"/>
      <c r="G2" s="9"/>
    </row>
    <row r="3" spans="1:7" ht="15.75">
      <c r="A3" s="14"/>
      <c r="B3" s="15"/>
      <c r="C3" s="15"/>
      <c r="D3" s="64" t="s">
        <v>55</v>
      </c>
      <c r="E3" s="64"/>
      <c r="F3" s="64"/>
      <c r="G3" s="9"/>
    </row>
    <row r="4" spans="1:7" ht="15.75">
      <c r="A4" s="14"/>
      <c r="B4" s="15"/>
      <c r="C4" s="15"/>
      <c r="D4" s="11"/>
      <c r="E4" s="64" t="s">
        <v>56</v>
      </c>
      <c r="F4" s="64"/>
      <c r="G4" s="9"/>
    </row>
    <row r="5" spans="1:7" ht="15.75">
      <c r="A5" s="14"/>
      <c r="B5" s="14"/>
      <c r="C5" s="14"/>
      <c r="D5" s="13"/>
      <c r="E5" s="64" t="s">
        <v>74</v>
      </c>
      <c r="F5" s="64"/>
      <c r="G5" s="9"/>
    </row>
    <row r="6" spans="1:7" ht="15" customHeight="1" hidden="1">
      <c r="A6" s="14"/>
      <c r="B6" s="14"/>
      <c r="C6" s="14"/>
      <c r="D6" s="14"/>
      <c r="E6" s="16"/>
      <c r="F6" s="16"/>
      <c r="G6" s="9"/>
    </row>
    <row r="7" spans="1:7" ht="1.5" customHeight="1">
      <c r="A7" s="14"/>
      <c r="B7" s="14"/>
      <c r="C7" s="14"/>
      <c r="D7" s="14"/>
      <c r="E7" s="16"/>
      <c r="F7" s="16"/>
      <c r="G7" s="9"/>
    </row>
    <row r="8" spans="1:6" ht="20.25" customHeight="1">
      <c r="A8" s="57" t="s">
        <v>73</v>
      </c>
      <c r="B8" s="57"/>
      <c r="C8" s="57"/>
      <c r="D8" s="57"/>
      <c r="E8" s="57"/>
      <c r="F8" s="57"/>
    </row>
    <row r="9" spans="1:6" ht="14.25" customHeight="1">
      <c r="A9" s="13"/>
      <c r="B9" s="14"/>
      <c r="C9" s="14"/>
      <c r="D9" s="14"/>
      <c r="E9" s="17"/>
      <c r="F9" s="18"/>
    </row>
    <row r="10" spans="1:7" ht="39" customHeight="1">
      <c r="A10" s="58" t="s">
        <v>11</v>
      </c>
      <c r="B10" s="58" t="s">
        <v>12</v>
      </c>
      <c r="C10" s="19" t="s">
        <v>62</v>
      </c>
      <c r="D10" s="19" t="s">
        <v>70</v>
      </c>
      <c r="E10" s="62" t="s">
        <v>71</v>
      </c>
      <c r="F10" s="60" t="s">
        <v>25</v>
      </c>
      <c r="G10" s="61" t="s">
        <v>25</v>
      </c>
    </row>
    <row r="11" spans="1:7" ht="15.75" customHeight="1">
      <c r="A11" s="59"/>
      <c r="B11" s="59"/>
      <c r="C11" s="20" t="s">
        <v>26</v>
      </c>
      <c r="D11" s="21" t="s">
        <v>27</v>
      </c>
      <c r="E11" s="62"/>
      <c r="F11" s="60" t="s">
        <v>28</v>
      </c>
      <c r="G11" s="61" t="s">
        <v>28</v>
      </c>
    </row>
    <row r="12" spans="1:6" ht="0.75" customHeight="1" hidden="1">
      <c r="A12" s="22"/>
      <c r="B12" s="23"/>
      <c r="C12" s="23"/>
      <c r="D12" s="23"/>
      <c r="E12" s="24"/>
      <c r="F12" s="25"/>
    </row>
    <row r="13" spans="1:6" ht="25.5" customHeight="1">
      <c r="A13" s="26" t="s">
        <v>16</v>
      </c>
      <c r="B13" s="27" t="s">
        <v>6</v>
      </c>
      <c r="C13" s="28">
        <f>C15+C21+C25+C29</f>
        <v>139</v>
      </c>
      <c r="D13" s="28">
        <f>D15+D21+D25+D29</f>
        <v>143</v>
      </c>
      <c r="E13" s="29">
        <f>E15+E21+E25+E29+E32</f>
        <v>36.49361</v>
      </c>
      <c r="F13" s="30">
        <f>E13/D13*100</f>
        <v>25.520006993006987</v>
      </c>
    </row>
    <row r="14" spans="1:6" ht="24" customHeight="1" hidden="1">
      <c r="A14" s="31" t="s">
        <v>10</v>
      </c>
      <c r="B14" s="32"/>
      <c r="C14" s="33" t="e">
        <f>C16+#REF!+#REF!+C27</f>
        <v>#REF!</v>
      </c>
      <c r="D14" s="33" t="e">
        <f>D16+#REF!+#REF!+D27</f>
        <v>#REF!</v>
      </c>
      <c r="E14" s="34"/>
      <c r="F14" s="30" t="e">
        <f aca="true" t="shared" si="0" ref="F14:F49">E14/D14*100</f>
        <v>#REF!</v>
      </c>
    </row>
    <row r="15" spans="1:6" ht="13.5" customHeight="1">
      <c r="A15" s="35" t="s">
        <v>4</v>
      </c>
      <c r="B15" s="36" t="s">
        <v>7</v>
      </c>
      <c r="C15" s="37">
        <f>C18</f>
        <v>36</v>
      </c>
      <c r="D15" s="37">
        <f>D18</f>
        <v>36</v>
      </c>
      <c r="E15" s="38">
        <f>E18</f>
        <v>13.31298</v>
      </c>
      <c r="F15" s="30">
        <f t="shared" si="0"/>
        <v>36.9805</v>
      </c>
    </row>
    <row r="16" spans="1:6" ht="25.5" customHeight="1" hidden="1">
      <c r="A16" s="31" t="s">
        <v>10</v>
      </c>
      <c r="B16" s="39"/>
      <c r="C16" s="33">
        <f>C17+C19</f>
        <v>6043735.5</v>
      </c>
      <c r="D16" s="33">
        <f>D17+D19</f>
        <v>6043735.5</v>
      </c>
      <c r="E16" s="40"/>
      <c r="F16" s="30">
        <f t="shared" si="0"/>
        <v>0</v>
      </c>
    </row>
    <row r="17" spans="1:6" ht="24.75" customHeight="1" hidden="1">
      <c r="A17" s="31" t="s">
        <v>10</v>
      </c>
      <c r="B17" s="39"/>
      <c r="C17" s="33">
        <v>4541222</v>
      </c>
      <c r="D17" s="33">
        <v>4541222</v>
      </c>
      <c r="E17" s="40"/>
      <c r="F17" s="30">
        <f t="shared" si="0"/>
        <v>0</v>
      </c>
    </row>
    <row r="18" spans="1:6" ht="13.5" customHeight="1">
      <c r="A18" s="41" t="s">
        <v>0</v>
      </c>
      <c r="B18" s="36" t="s">
        <v>8</v>
      </c>
      <c r="C18" s="37">
        <v>36</v>
      </c>
      <c r="D18" s="37">
        <v>36</v>
      </c>
      <c r="E18" s="38">
        <v>13.31298</v>
      </c>
      <c r="F18" s="30">
        <f t="shared" si="0"/>
        <v>36.9805</v>
      </c>
    </row>
    <row r="19" spans="1:6" ht="24.75" customHeight="1" hidden="1">
      <c r="A19" s="31" t="s">
        <v>10</v>
      </c>
      <c r="B19" s="39"/>
      <c r="C19" s="33">
        <v>1502513.5</v>
      </c>
      <c r="D19" s="33">
        <v>1502513.5</v>
      </c>
      <c r="E19" s="40"/>
      <c r="F19" s="30">
        <f t="shared" si="0"/>
        <v>0</v>
      </c>
    </row>
    <row r="20" spans="1:6" ht="13.5" customHeight="1">
      <c r="A20" s="41"/>
      <c r="B20" s="36"/>
      <c r="C20" s="37"/>
      <c r="D20" s="37"/>
      <c r="E20" s="38"/>
      <c r="F20" s="30"/>
    </row>
    <row r="21" spans="1:6" ht="13.5" customHeight="1">
      <c r="A21" s="42" t="s">
        <v>1</v>
      </c>
      <c r="B21" s="36" t="s">
        <v>64</v>
      </c>
      <c r="C21" s="37">
        <f>SUM(C22:C23)</f>
        <v>83</v>
      </c>
      <c r="D21" s="37">
        <f>SUM(D22:D23)</f>
        <v>83</v>
      </c>
      <c r="E21" s="37">
        <f>E22+E23</f>
        <v>12.180629999999999</v>
      </c>
      <c r="F21" s="30">
        <f t="shared" si="0"/>
        <v>14.6754578313253</v>
      </c>
    </row>
    <row r="22" spans="1:6" ht="13.5" customHeight="1">
      <c r="A22" s="41" t="s">
        <v>18</v>
      </c>
      <c r="B22" s="36" t="s">
        <v>63</v>
      </c>
      <c r="C22" s="37">
        <v>36</v>
      </c>
      <c r="D22" s="37">
        <v>36</v>
      </c>
      <c r="E22" s="38">
        <v>0.15626</v>
      </c>
      <c r="F22" s="30">
        <f t="shared" si="0"/>
        <v>0.4340555555555556</v>
      </c>
    </row>
    <row r="23" spans="1:6" ht="13.5" customHeight="1">
      <c r="A23" s="41" t="s">
        <v>19</v>
      </c>
      <c r="B23" s="36" t="s">
        <v>20</v>
      </c>
      <c r="C23" s="37">
        <v>47</v>
      </c>
      <c r="D23" s="37">
        <v>47</v>
      </c>
      <c r="E23" s="38">
        <v>12.02437</v>
      </c>
      <c r="F23" s="30">
        <f t="shared" si="0"/>
        <v>25.583765957446808</v>
      </c>
    </row>
    <row r="24" spans="1:6" ht="13.5" customHeight="1">
      <c r="A24" s="41"/>
      <c r="B24" s="36"/>
      <c r="C24" s="37"/>
      <c r="D24" s="37"/>
      <c r="E24" s="38"/>
      <c r="F24" s="30"/>
    </row>
    <row r="25" spans="1:6" ht="13.5" customHeight="1">
      <c r="A25" s="42" t="s">
        <v>14</v>
      </c>
      <c r="B25" s="36" t="s">
        <v>41</v>
      </c>
      <c r="C25" s="37">
        <f>C28</f>
        <v>0</v>
      </c>
      <c r="D25" s="37">
        <f>D26</f>
        <v>4</v>
      </c>
      <c r="E25" s="38">
        <f>E26</f>
        <v>0</v>
      </c>
      <c r="F25" s="30">
        <f t="shared" si="0"/>
        <v>0</v>
      </c>
    </row>
    <row r="26" spans="1:6" ht="87" customHeight="1">
      <c r="A26" s="41" t="s">
        <v>46</v>
      </c>
      <c r="B26" s="36" t="s">
        <v>21</v>
      </c>
      <c r="C26" s="37">
        <v>4</v>
      </c>
      <c r="D26" s="37">
        <v>4</v>
      </c>
      <c r="E26" s="38">
        <v>0</v>
      </c>
      <c r="F26" s="30">
        <f t="shared" si="0"/>
        <v>0</v>
      </c>
    </row>
    <row r="27" spans="1:6" ht="23.25" customHeight="1">
      <c r="A27" s="31" t="s">
        <v>10</v>
      </c>
      <c r="B27" s="36"/>
      <c r="C27" s="37">
        <v>98</v>
      </c>
      <c r="D27" s="37">
        <v>98</v>
      </c>
      <c r="E27" s="38"/>
      <c r="F27" s="30">
        <f t="shared" si="0"/>
        <v>0</v>
      </c>
    </row>
    <row r="28" spans="1:12" ht="14.25" customHeight="1">
      <c r="A28" s="41"/>
      <c r="B28" s="36"/>
      <c r="C28" s="37"/>
      <c r="D28" s="37"/>
      <c r="E28" s="38"/>
      <c r="F28" s="30"/>
      <c r="L28" s="5" t="s">
        <v>69</v>
      </c>
    </row>
    <row r="29" spans="1:6" ht="48.75" customHeight="1">
      <c r="A29" s="35" t="s">
        <v>2</v>
      </c>
      <c r="B29" s="36" t="s">
        <v>65</v>
      </c>
      <c r="C29" s="37">
        <f>SUM(C30:C30)</f>
        <v>20</v>
      </c>
      <c r="D29" s="37">
        <f>SUM(D30:D30)</f>
        <v>20</v>
      </c>
      <c r="E29" s="38">
        <f>E30</f>
        <v>11</v>
      </c>
      <c r="F29" s="30">
        <f t="shared" si="0"/>
        <v>55.00000000000001</v>
      </c>
    </row>
    <row r="30" spans="1:6" ht="75" customHeight="1">
      <c r="A30" s="43" t="s">
        <v>66</v>
      </c>
      <c r="B30" s="36" t="s">
        <v>22</v>
      </c>
      <c r="C30" s="37">
        <v>20</v>
      </c>
      <c r="D30" s="37">
        <v>20</v>
      </c>
      <c r="E30" s="38">
        <v>11</v>
      </c>
      <c r="F30" s="30">
        <f t="shared" si="0"/>
        <v>55.00000000000001</v>
      </c>
    </row>
    <row r="31" spans="1:6" ht="13.5" customHeight="1">
      <c r="A31" s="41"/>
      <c r="B31" s="36"/>
      <c r="C31" s="37"/>
      <c r="D31" s="37"/>
      <c r="E31" s="38"/>
      <c r="F31" s="30"/>
    </row>
    <row r="32" spans="1:6" ht="13.5" customHeight="1" hidden="1">
      <c r="A32" s="41" t="s">
        <v>40</v>
      </c>
      <c r="B32" s="36" t="s">
        <v>39</v>
      </c>
      <c r="C32" s="37">
        <v>0</v>
      </c>
      <c r="D32" s="37">
        <v>0</v>
      </c>
      <c r="E32" s="38" t="s">
        <v>29</v>
      </c>
      <c r="F32" s="30" t="e">
        <f t="shared" si="0"/>
        <v>#DIV/0!</v>
      </c>
    </row>
    <row r="33" spans="1:6" ht="16.5" customHeight="1">
      <c r="A33" s="26" t="s">
        <v>3</v>
      </c>
      <c r="B33" s="27" t="s">
        <v>9</v>
      </c>
      <c r="C33" s="28">
        <f>C35</f>
        <v>2967.0999999999995</v>
      </c>
      <c r="D33" s="28">
        <f>D35</f>
        <v>4493.599999999999</v>
      </c>
      <c r="E33" s="29">
        <f>E35</f>
        <v>2375.0978</v>
      </c>
      <c r="F33" s="30">
        <f t="shared" si="0"/>
        <v>52.8551228413744</v>
      </c>
    </row>
    <row r="34" spans="1:6" ht="12" customHeight="1">
      <c r="A34" s="35"/>
      <c r="B34" s="36"/>
      <c r="C34" s="37"/>
      <c r="D34" s="37"/>
      <c r="E34" s="38"/>
      <c r="F34" s="30"/>
    </row>
    <row r="35" spans="1:6" ht="36" customHeight="1">
      <c r="A35" s="35" t="s">
        <v>5</v>
      </c>
      <c r="B35" s="36" t="s">
        <v>33</v>
      </c>
      <c r="C35" s="37">
        <f>C36+C38+C42</f>
        <v>2967.0999999999995</v>
      </c>
      <c r="D35" s="37">
        <f>D36+D38+D42+D46</f>
        <v>4493.599999999999</v>
      </c>
      <c r="E35" s="37">
        <f>E36+E38+E42+E46</f>
        <v>2375.0978</v>
      </c>
      <c r="F35" s="30">
        <f t="shared" si="0"/>
        <v>52.8551228413744</v>
      </c>
    </row>
    <row r="36" spans="1:6" ht="30" customHeight="1">
      <c r="A36" s="35" t="s">
        <v>15</v>
      </c>
      <c r="B36" s="36" t="s">
        <v>67</v>
      </c>
      <c r="C36" s="37">
        <f>C37</f>
        <v>419.7</v>
      </c>
      <c r="D36" s="37">
        <f>D37</f>
        <v>419.7</v>
      </c>
      <c r="E36" s="38">
        <f>E37</f>
        <v>209.7</v>
      </c>
      <c r="F36" s="30">
        <f t="shared" si="0"/>
        <v>49.96426018584703</v>
      </c>
    </row>
    <row r="37" spans="1:6" ht="36.75" customHeight="1">
      <c r="A37" s="54" t="s">
        <v>30</v>
      </c>
      <c r="B37" s="36" t="s">
        <v>47</v>
      </c>
      <c r="C37" s="37">
        <v>419.7</v>
      </c>
      <c r="D37" s="37">
        <v>419.7</v>
      </c>
      <c r="E37" s="38">
        <v>209.7</v>
      </c>
      <c r="F37" s="30">
        <f t="shared" si="0"/>
        <v>49.96426018584703</v>
      </c>
    </row>
    <row r="38" spans="1:10" ht="38.25">
      <c r="A38" s="35" t="s">
        <v>49</v>
      </c>
      <c r="B38" s="36" t="s">
        <v>48</v>
      </c>
      <c r="C38" s="37">
        <v>2371.7</v>
      </c>
      <c r="D38" s="37">
        <v>2371.7</v>
      </c>
      <c r="E38" s="38">
        <f>E41</f>
        <v>1246.1</v>
      </c>
      <c r="F38" s="30">
        <f t="shared" si="0"/>
        <v>52.540371885145674</v>
      </c>
      <c r="J38" s="3"/>
    </row>
    <row r="39" spans="1:6" ht="38.25" hidden="1">
      <c r="A39" s="35" t="s">
        <v>31</v>
      </c>
      <c r="B39" s="36" t="s">
        <v>32</v>
      </c>
      <c r="C39" s="37">
        <v>0</v>
      </c>
      <c r="D39" s="37">
        <v>0</v>
      </c>
      <c r="E39" s="38" t="s">
        <v>29</v>
      </c>
      <c r="F39" s="30" t="e">
        <f t="shared" si="0"/>
        <v>#DIV/0!</v>
      </c>
    </row>
    <row r="40" spans="1:6" ht="25.5" hidden="1">
      <c r="A40" s="35" t="s">
        <v>34</v>
      </c>
      <c r="B40" s="36" t="s">
        <v>35</v>
      </c>
      <c r="C40" s="37">
        <v>0</v>
      </c>
      <c r="D40" s="37">
        <v>0</v>
      </c>
      <c r="E40" s="38" t="s">
        <v>29</v>
      </c>
      <c r="F40" s="30" t="e">
        <f t="shared" si="0"/>
        <v>#DIV/0!</v>
      </c>
    </row>
    <row r="41" spans="1:6" ht="25.5">
      <c r="A41" s="35" t="s">
        <v>50</v>
      </c>
      <c r="B41" s="36" t="s">
        <v>51</v>
      </c>
      <c r="C41" s="37">
        <v>2371.7</v>
      </c>
      <c r="D41" s="37">
        <v>2371.7</v>
      </c>
      <c r="E41" s="38">
        <v>1246.1</v>
      </c>
      <c r="F41" s="30">
        <f t="shared" si="0"/>
        <v>52.540371885145674</v>
      </c>
    </row>
    <row r="42" spans="1:6" ht="24" customHeight="1">
      <c r="A42" s="35" t="s">
        <v>13</v>
      </c>
      <c r="B42" s="36" t="s">
        <v>42</v>
      </c>
      <c r="C42" s="37">
        <f>C43+C44</f>
        <v>175.7</v>
      </c>
      <c r="D42" s="37">
        <f>D43+D44</f>
        <v>175.7</v>
      </c>
      <c r="E42" s="38">
        <f>E43+E44</f>
        <v>87.852</v>
      </c>
      <c r="F42" s="30">
        <f t="shared" si="0"/>
        <v>50.00113830392715</v>
      </c>
    </row>
    <row r="43" spans="1:13" ht="53.25" customHeight="1">
      <c r="A43" s="35" t="s">
        <v>52</v>
      </c>
      <c r="B43" s="36" t="s">
        <v>43</v>
      </c>
      <c r="C43" s="37">
        <v>62.5</v>
      </c>
      <c r="D43" s="37">
        <v>62.5</v>
      </c>
      <c r="E43" s="38">
        <v>31.252</v>
      </c>
      <c r="F43" s="30">
        <f t="shared" si="0"/>
        <v>50.00320000000001</v>
      </c>
      <c r="I43" s="56"/>
      <c r="J43" s="56"/>
      <c r="K43" s="56"/>
      <c r="L43" s="56"/>
      <c r="M43" s="56"/>
    </row>
    <row r="44" spans="1:6" ht="46.5" customHeight="1">
      <c r="A44" s="35" t="s">
        <v>36</v>
      </c>
      <c r="B44" s="36" t="s">
        <v>44</v>
      </c>
      <c r="C44" s="37">
        <v>113.2</v>
      </c>
      <c r="D44" s="37">
        <v>113.2</v>
      </c>
      <c r="E44" s="38">
        <v>56.6</v>
      </c>
      <c r="F44" s="30">
        <f t="shared" si="0"/>
        <v>50</v>
      </c>
    </row>
    <row r="45" spans="1:6" ht="12.75">
      <c r="A45" s="35"/>
      <c r="B45" s="36"/>
      <c r="C45" s="37"/>
      <c r="D45" s="37"/>
      <c r="E45" s="38"/>
      <c r="F45" s="30"/>
    </row>
    <row r="46" spans="1:9" ht="12.75">
      <c r="A46" s="55" t="s">
        <v>23</v>
      </c>
      <c r="B46" s="44" t="s">
        <v>45</v>
      </c>
      <c r="C46" s="45">
        <v>0</v>
      </c>
      <c r="D46" s="45">
        <f>D47+D50+D51+D52+D54+D55</f>
        <v>1526.5</v>
      </c>
      <c r="E46" s="46">
        <f>E47+E50+E51+E52+E54+E55+E53</f>
        <v>831.4458</v>
      </c>
      <c r="F46" s="30">
        <f t="shared" si="0"/>
        <v>54.46746151326563</v>
      </c>
      <c r="I46" s="10"/>
    </row>
    <row r="47" spans="1:6" ht="90.75" customHeight="1">
      <c r="A47" s="55" t="s">
        <v>68</v>
      </c>
      <c r="B47" s="44" t="s">
        <v>53</v>
      </c>
      <c r="C47" s="45">
        <v>0</v>
      </c>
      <c r="D47" s="45">
        <v>1480</v>
      </c>
      <c r="E47" s="46">
        <v>774.0458</v>
      </c>
      <c r="F47" s="30">
        <f t="shared" si="0"/>
        <v>52.3003918918919</v>
      </c>
    </row>
    <row r="48" spans="1:6" ht="89.25" customHeight="1">
      <c r="A48" s="55" t="s">
        <v>37</v>
      </c>
      <c r="B48" s="44" t="s">
        <v>24</v>
      </c>
      <c r="C48" s="45">
        <v>0</v>
      </c>
      <c r="D48" s="45">
        <v>0</v>
      </c>
      <c r="E48" s="46" t="s">
        <v>29</v>
      </c>
      <c r="F48" s="30" t="e">
        <f t="shared" si="0"/>
        <v>#DIV/0!</v>
      </c>
    </row>
    <row r="49" spans="1:6" ht="77.25" customHeight="1">
      <c r="A49" s="55" t="s">
        <v>38</v>
      </c>
      <c r="B49" s="44" t="s">
        <v>24</v>
      </c>
      <c r="C49" s="45">
        <v>0</v>
      </c>
      <c r="D49" s="45">
        <v>0</v>
      </c>
      <c r="E49" s="46" t="s">
        <v>29</v>
      </c>
      <c r="F49" s="30" t="e">
        <f t="shared" si="0"/>
        <v>#DIV/0!</v>
      </c>
    </row>
    <row r="50" spans="1:6" ht="75.75" customHeight="1">
      <c r="A50" s="55" t="s">
        <v>57</v>
      </c>
      <c r="B50" s="44" t="s">
        <v>53</v>
      </c>
      <c r="C50" s="45">
        <v>0</v>
      </c>
      <c r="D50" s="45">
        <v>0</v>
      </c>
      <c r="E50" s="46">
        <v>0</v>
      </c>
      <c r="F50" s="47" t="e">
        <f>E50/D50*100</f>
        <v>#DIV/0!</v>
      </c>
    </row>
    <row r="51" spans="1:6" ht="95.25" customHeight="1">
      <c r="A51" s="55" t="s">
        <v>58</v>
      </c>
      <c r="B51" s="44" t="s">
        <v>53</v>
      </c>
      <c r="C51" s="45">
        <v>0</v>
      </c>
      <c r="D51" s="45">
        <v>40</v>
      </c>
      <c r="E51" s="46">
        <v>40</v>
      </c>
      <c r="F51" s="47">
        <f>E51/D51*100</f>
        <v>100</v>
      </c>
    </row>
    <row r="52" spans="1:6" ht="78.75" customHeight="1">
      <c r="A52" s="55" t="s">
        <v>38</v>
      </c>
      <c r="B52" s="44" t="s">
        <v>53</v>
      </c>
      <c r="C52" s="45">
        <v>0</v>
      </c>
      <c r="D52" s="45">
        <v>0</v>
      </c>
      <c r="E52" s="46">
        <v>0</v>
      </c>
      <c r="F52" s="47" t="e">
        <f>E52/D52*100</f>
        <v>#DIV/0!</v>
      </c>
    </row>
    <row r="53" spans="1:6" ht="97.5" customHeight="1">
      <c r="A53" s="55" t="s">
        <v>72</v>
      </c>
      <c r="B53" s="44" t="s">
        <v>53</v>
      </c>
      <c r="C53" s="45">
        <v>0</v>
      </c>
      <c r="D53" s="45">
        <v>0</v>
      </c>
      <c r="E53" s="46">
        <v>10.9</v>
      </c>
      <c r="F53" s="45">
        <v>0</v>
      </c>
    </row>
    <row r="54" spans="1:6" ht="102.75" customHeight="1">
      <c r="A54" s="55" t="s">
        <v>59</v>
      </c>
      <c r="B54" s="44" t="s">
        <v>53</v>
      </c>
      <c r="C54" s="45">
        <v>0</v>
      </c>
      <c r="D54" s="45">
        <v>6.5</v>
      </c>
      <c r="E54" s="46">
        <v>6.5</v>
      </c>
      <c r="F54" s="47">
        <f>E54/D54*100</f>
        <v>100</v>
      </c>
    </row>
    <row r="55" spans="1:6" ht="48" customHeight="1">
      <c r="A55" s="55" t="s">
        <v>61</v>
      </c>
      <c r="B55" s="44" t="s">
        <v>60</v>
      </c>
      <c r="C55" s="45">
        <v>0</v>
      </c>
      <c r="D55" s="45">
        <v>0</v>
      </c>
      <c r="E55" s="46">
        <v>0</v>
      </c>
      <c r="F55" s="47" t="e">
        <f>E55/D55*100</f>
        <v>#DIV/0!</v>
      </c>
    </row>
    <row r="56" spans="1:6" ht="12.75">
      <c r="A56" s="48"/>
      <c r="B56" s="44"/>
      <c r="C56" s="45"/>
      <c r="D56" s="45"/>
      <c r="E56" s="46"/>
      <c r="F56" s="47"/>
    </row>
    <row r="57" spans="1:6" ht="15.75" customHeight="1">
      <c r="A57" s="49" t="s">
        <v>17</v>
      </c>
      <c r="B57" s="50"/>
      <c r="C57" s="51">
        <f>C13+C33</f>
        <v>3106.0999999999995</v>
      </c>
      <c r="D57" s="51">
        <f>D13+D33</f>
        <v>4636.599999999999</v>
      </c>
      <c r="E57" s="52">
        <f>E13+E33</f>
        <v>2411.59141</v>
      </c>
      <c r="F57" s="53">
        <f>E57/D57*100</f>
        <v>52.0120650907993</v>
      </c>
    </row>
    <row r="58" spans="1:5" ht="13.5" customHeight="1">
      <c r="A58" s="1"/>
      <c r="B58" s="2"/>
      <c r="C58" s="2"/>
      <c r="D58" s="2"/>
      <c r="E58" s="8"/>
    </row>
    <row r="66" ht="12.75">
      <c r="N66" s="5" t="s">
        <v>69</v>
      </c>
    </row>
  </sheetData>
  <sheetProtection/>
  <mergeCells count="11">
    <mergeCell ref="E1:F1"/>
    <mergeCell ref="E4:F4"/>
    <mergeCell ref="D3:F3"/>
    <mergeCell ref="E5:F5"/>
    <mergeCell ref="I43:M43"/>
    <mergeCell ref="A8:F8"/>
    <mergeCell ref="A10:A11"/>
    <mergeCell ref="B10:B11"/>
    <mergeCell ref="F10:F11"/>
    <mergeCell ref="G10:G11"/>
    <mergeCell ref="E10:E11"/>
  </mergeCells>
  <printOptions/>
  <pageMargins left="0.984251968503937" right="0.3937007874015748" top="0.7086614173228347" bottom="0.7480314960629921" header="0.5118110236220472" footer="0.5118110236220472"/>
  <pageSetup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Z</cp:lastModifiedBy>
  <cp:lastPrinted>2020-10-19T08:06:19Z</cp:lastPrinted>
  <dcterms:created xsi:type="dcterms:W3CDTF">2004-09-13T07:20:24Z</dcterms:created>
  <dcterms:modified xsi:type="dcterms:W3CDTF">2020-10-19T08:06:44Z</dcterms:modified>
  <cp:category/>
  <cp:version/>
  <cp:contentType/>
  <cp:contentStatus/>
</cp:coreProperties>
</file>