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лист" sheetId="1" r:id="rId1"/>
  </sheets>
  <definedNames>
    <definedName name="_xlnm.Print_Titles" localSheetId="0">'лист'!$10:$11</definedName>
    <definedName name="_xlnm.Print_Area" localSheetId="0">'лист'!$A$1:$F$51</definedName>
  </definedNames>
  <calcPr fullCalcOnLoad="1"/>
</workbook>
</file>

<file path=xl/sharedStrings.xml><?xml version="1.0" encoding="utf-8"?>
<sst xmlns="http://schemas.openxmlformats.org/spreadsheetml/2006/main" count="79" uniqueCount="68">
  <si>
    <t>Налог на доходы физических лиц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</si>
  <si>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</si>
  <si>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</si>
  <si>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</si>
  <si>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НАЛОГИ НА ПРИБЫЛЬ, ДОХОДЫ</t>
  </si>
  <si>
    <t>Безвозмездные поступления от других бюджетов бюджетной системы Российской Федерации</t>
  </si>
  <si>
    <t>1 00 00000 00 0000 000</t>
  </si>
  <si>
    <t>1 01 00000 00 0000 000</t>
  </si>
  <si>
    <t>1 01 02000 01 0000 110</t>
  </si>
  <si>
    <t>2 00 00000 00 0000 000</t>
  </si>
  <si>
    <t>в том числе от плательщиков на территории Ненецкого автономного округа</t>
  </si>
  <si>
    <t>Наименование доходов</t>
  </si>
  <si>
    <t>Код бюджетной классификации Российской Федерации</t>
  </si>
  <si>
    <t>Субвенции бюджетам субъектов Российской Федерации и муниципальных образований</t>
  </si>
  <si>
    <t>ГОСУДАРСТВЕННАЯ ПОШЛИНА</t>
  </si>
  <si>
    <t>Дотации бюджетам субъектов Российской Федерации и муниципальных образований</t>
  </si>
  <si>
    <t>НАЛОГОВЫЕ И НЕНАЛОГОВЫЕ ДОХОДЫ</t>
  </si>
  <si>
    <t>ВСЕГО ДОХОДОВ</t>
  </si>
  <si>
    <t>Налог на имущество физических лиц</t>
  </si>
  <si>
    <t>1 06 01030 10 0000 110</t>
  </si>
  <si>
    <t>Земельный налог</t>
  </si>
  <si>
    <t>1 06 06000 00 0000 110</t>
  </si>
  <si>
    <t>1 08 04020 01 0000 110</t>
  </si>
  <si>
    <t>1 11 05035 10 0000 120</t>
  </si>
  <si>
    <t>1 11 05000 10 0000 000</t>
  </si>
  <si>
    <t>1 06 00000 10 0000 000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</si>
  <si>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бюджетных и автономных учреждений)</t>
  </si>
  <si>
    <t>Иные межбюджетные трансферты</t>
  </si>
  <si>
    <t>2 02 40014 10 0000 151</t>
  </si>
  <si>
    <t xml:space="preserve">% исп.к уточн.                                                                                                                                                                                      плану </t>
  </si>
  <si>
    <t>утвержд.</t>
  </si>
  <si>
    <t>уточнен.</t>
  </si>
  <si>
    <t xml:space="preserve">     года</t>
  </si>
  <si>
    <t>0</t>
  </si>
  <si>
    <t>из них: Дотации бюджетам сельских поселений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</si>
  <si>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</si>
  <si>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2 02 20000 00 0000 000</t>
  </si>
  <si>
    <t>2 02 00000 00 0000 000</t>
  </si>
  <si>
    <t>Прочие субсидии бюджетам  сельских поселений (ТОС область)</t>
  </si>
  <si>
    <t>2 02 29999 10 0000 000</t>
  </si>
  <si>
    <t>Субвенции бюджетам  сельских поселений на осуществление первичного  воинского учета 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</si>
  <si>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(расходы на дорожное хозяйство)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</si>
  <si>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(расходы на ремонт мостов)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</si>
  <si>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(ТОС район)</t>
  </si>
  <si>
    <t>1 17 05050 10 0000 180</t>
  </si>
  <si>
    <t>Прочие неналоговые доходы бюджетов сельских поселений</t>
  </si>
  <si>
    <t>1 08 00000 00 0000 000</t>
  </si>
  <si>
    <t>2 02 30000 00 0000 150</t>
  </si>
  <si>
    <t>2 02 30024 10 0000 150</t>
  </si>
  <si>
    <t>2 02 35118 10 0000 150</t>
  </si>
  <si>
    <t>2 02 40000 00 0000 150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</si>
  <si>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</si>
  <si>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2 02 15001 10 0000 150</t>
  </si>
  <si>
    <t>2 02 15000 00 0000 150</t>
  </si>
  <si>
    <t>2 02 20000 00 0000 150</t>
  </si>
  <si>
    <t>Субсидии бюджетам бюджетной системы Российской Федерации (межбюджетные субсидии)</t>
  </si>
  <si>
    <t>из них: Прочие субсидии бюджетам сельских поселений</t>
  </si>
  <si>
    <t>2 02 29999 10 0000 150</t>
  </si>
  <si>
    <t>их них:Субвенции бюджетам  сельских поселений на выполнение передаваемых полномочий субъектов Российской Федерации</t>
  </si>
  <si>
    <t>2 02 40014 10 0000 150</t>
  </si>
  <si>
    <t>План на 01.01.2019г., тыс.руб.</t>
  </si>
  <si>
    <t xml:space="preserve">   Отчёт  об исполнении бюджета МО "Верхнешоношское" по доходам на 01.04.2019 год</t>
  </si>
  <si>
    <t>План на 01.04.2019г., тыс.руб.</t>
  </si>
  <si>
    <t>Исполнено на 01.04.2019г., тыс.руб.</t>
  </si>
  <si>
    <t>Приложение №1</t>
  </si>
  <si>
    <t>к постановлению администрации</t>
  </si>
  <si>
    <t>МО "Верхнешоношское</t>
  </si>
  <si>
    <t>от " 25 " апреля 2019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</si>
</sst>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 ;\-#,##0.0\ "/>
    <numFmt numFmtId="173" formatCode="_-* #,##0.0_р_._-;\-* #,##0.0_р_._-;_-* &quot;-&quot;?_р_._-;_-@_-"/>
    <numFmt numFmtId="174" formatCode="_-* #,##0_р_._-;\-* #,##0_р_._-;_-* &quot;-&quot;?_р_._-;_-@_-"/>
    <numFmt numFmtId="175" formatCode="#,##0.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0_р_._-;\-* #,##0.00_р_._-;_-* &quot;-&quot;?_р_._-;_-@_-"/>
    <numFmt numFmtId="181" formatCode="_-* #,##0.000_р_._-;\-* #,##0.000_р_._-;_-* &quot;-&quot;?_р_._-;_-@_-"/>
    <numFmt numFmtId="182" formatCode="[$-FC19]d\ mmmm\ yyyy\ &quot;г.&quot;"/>
    <numFmt numFmtId="183" formatCode="#,##0.0"/>
    <numFmt numFmtId="184" formatCode="_-* #,##0.0\ _₽_-;\-* #,##0.0\ _₽_-;_-* &quot;-&quot;?\ _₽_-;_-@_-"/>
    <numFmt numFmtId="185" formatCode="0.0"/>
  </numFmts>
  <fonts count="47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0"/>
      <name val="Arial"/>
      <family val="2"/>
    </font>
    <font>
      <b/>
      <sz val="11"/>
      <name val="Arial Cyr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wrapText="1" indent="2"/>
    </xf>
    <xf numFmtId="0" fontId="0" fillId="0" borderId="10" xfId="0" applyFont="1" applyFill="1" applyBorder="1" applyAlignment="1">
      <alignment horizontal="left" vertical="center" wrapText="1" indent="3"/>
    </xf>
    <xf numFmtId="49" fontId="1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 indent="2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 indent="2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wrapText="1"/>
    </xf>
    <xf numFmtId="0" fontId="0" fillId="0" borderId="0" xfId="0" applyFill="1" applyAlignment="1">
      <alignment horizontal="center"/>
    </xf>
    <xf numFmtId="0" fontId="0" fillId="0" borderId="13" xfId="0" applyFont="1" applyFill="1" applyBorder="1" applyAlignment="1">
      <alignment horizontal="left" vertical="center" wrapText="1" indent="3"/>
    </xf>
    <xf numFmtId="49" fontId="0" fillId="0" borderId="10" xfId="0" applyNumberForma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11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 indent="1"/>
    </xf>
    <xf numFmtId="180" fontId="1" fillId="0" borderId="10" xfId="0" applyNumberFormat="1" applyFont="1" applyFill="1" applyBorder="1" applyAlignment="1">
      <alignment vertical="center"/>
    </xf>
    <xf numFmtId="180" fontId="4" fillId="0" borderId="10" xfId="0" applyNumberFormat="1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 vertical="center"/>
    </xf>
    <xf numFmtId="180" fontId="0" fillId="0" borderId="13" xfId="0" applyNumberFormat="1" applyFont="1" applyFill="1" applyBorder="1" applyAlignment="1">
      <alignment vertical="center"/>
    </xf>
    <xf numFmtId="180" fontId="1" fillId="0" borderId="12" xfId="0" applyNumberFormat="1" applyFont="1" applyFill="1" applyBorder="1" applyAlignment="1">
      <alignment vertical="center"/>
    </xf>
    <xf numFmtId="180" fontId="1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/>
    </xf>
    <xf numFmtId="180" fontId="0" fillId="0" borderId="10" xfId="0" applyNumberFormat="1" applyFill="1" applyBorder="1" applyAlignment="1">
      <alignment horizontal="center" vertical="center"/>
    </xf>
    <xf numFmtId="180" fontId="0" fillId="0" borderId="13" xfId="0" applyNumberFormat="1" applyFont="1" applyFill="1" applyBorder="1" applyAlignment="1">
      <alignment horizontal="center" vertical="center"/>
    </xf>
    <xf numFmtId="180" fontId="1" fillId="0" borderId="12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vertical="center"/>
    </xf>
    <xf numFmtId="2" fontId="1" fillId="0" borderId="12" xfId="0" applyNumberFormat="1" applyFont="1" applyFill="1" applyBorder="1" applyAlignment="1">
      <alignment vertical="center"/>
    </xf>
    <xf numFmtId="0" fontId="8" fillId="34" borderId="14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2" fontId="7" fillId="33" borderId="12" xfId="0" applyNumberFormat="1" applyFont="1" applyFill="1" applyBorder="1" applyAlignment="1">
      <alignment horizontal="center" vertical="center" wrapText="1"/>
    </xf>
    <xf numFmtId="185" fontId="7" fillId="33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SheetLayoutView="100" workbookViewId="0" topLeftCell="A1">
      <selection activeCell="L5" sqref="L5"/>
    </sheetView>
  </sheetViews>
  <sheetFormatPr defaultColWidth="9.00390625" defaultRowHeight="12.75"/>
  <cols>
    <col min="1" max="1" width="37.25390625" style="22" customWidth="1"/>
    <col min="2" max="2" width="34.75390625" style="22" customWidth="1"/>
    <col min="3" max="3" width="12.625" style="22" customWidth="1"/>
    <col min="4" max="4" width="12.875" style="22" customWidth="1"/>
    <col min="5" max="5" width="14.75390625" style="33" customWidth="1"/>
    <col min="6" max="6" width="12.375" style="32" customWidth="1"/>
    <col min="7" max="7" width="0.12890625" style="22" hidden="1" customWidth="1"/>
    <col min="8" max="16384" width="9.125" style="22" customWidth="1"/>
  </cols>
  <sheetData>
    <row r="1" spans="1:7" ht="12" customHeight="1">
      <c r="A1" s="21"/>
      <c r="B1" s="25"/>
      <c r="C1" s="25"/>
      <c r="D1" s="25"/>
      <c r="E1" s="54" t="s">
        <v>64</v>
      </c>
      <c r="F1" s="54"/>
      <c r="G1" s="53"/>
    </row>
    <row r="2" spans="2:7" ht="12.75" customHeight="1" hidden="1">
      <c r="B2" s="25"/>
      <c r="C2" s="25"/>
      <c r="D2" s="25"/>
      <c r="E2" s="53"/>
      <c r="F2" s="53"/>
      <c r="G2" s="53"/>
    </row>
    <row r="3" spans="2:7" ht="12.75">
      <c r="B3" s="25"/>
      <c r="C3" s="25"/>
      <c r="D3" s="55" t="s">
        <v>65</v>
      </c>
      <c r="E3" s="55"/>
      <c r="F3" s="55"/>
      <c r="G3" s="53"/>
    </row>
    <row r="4" spans="2:7" ht="12.75">
      <c r="B4" s="25"/>
      <c r="C4" s="25"/>
      <c r="D4" s="25"/>
      <c r="E4" s="55" t="s">
        <v>66</v>
      </c>
      <c r="F4" s="55"/>
      <c r="G4" s="53"/>
    </row>
    <row r="5" spans="2:7" ht="12.75">
      <c r="B5" s="23"/>
      <c r="C5" s="23"/>
      <c r="D5" s="23"/>
      <c r="E5" s="55" t="s">
        <v>67</v>
      </c>
      <c r="F5" s="55"/>
      <c r="G5" s="53"/>
    </row>
    <row r="6" spans="5:7" ht="15" customHeight="1">
      <c r="E6" s="53"/>
      <c r="F6" s="53"/>
      <c r="G6" s="53"/>
    </row>
    <row r="7" spans="5:7" ht="15" customHeight="1">
      <c r="E7" s="53"/>
      <c r="F7" s="53"/>
      <c r="G7" s="53"/>
    </row>
    <row r="8" spans="1:6" ht="22.5" customHeight="1">
      <c r="A8" s="57" t="s">
        <v>61</v>
      </c>
      <c r="B8" s="57"/>
      <c r="C8" s="57"/>
      <c r="D8" s="57"/>
      <c r="E8" s="57"/>
      <c r="F8" s="57"/>
    </row>
    <row r="9" spans="1:6" ht="14.25" customHeight="1">
      <c r="A9" s="1"/>
      <c r="F9" s="29"/>
    </row>
    <row r="10" spans="1:7" ht="39" customHeight="1">
      <c r="A10" s="58" t="s">
        <v>11</v>
      </c>
      <c r="B10" s="58" t="s">
        <v>12</v>
      </c>
      <c r="C10" s="52" t="s">
        <v>60</v>
      </c>
      <c r="D10" s="52" t="s">
        <v>62</v>
      </c>
      <c r="E10" s="61" t="s">
        <v>63</v>
      </c>
      <c r="F10" s="60" t="s">
        <v>29</v>
      </c>
      <c r="G10" s="61" t="s">
        <v>29</v>
      </c>
    </row>
    <row r="11" spans="1:7" ht="8.25" customHeight="1">
      <c r="A11" s="59"/>
      <c r="B11" s="59"/>
      <c r="C11" s="51" t="s">
        <v>30</v>
      </c>
      <c r="D11" s="28" t="s">
        <v>31</v>
      </c>
      <c r="E11" s="61"/>
      <c r="F11" s="60" t="s">
        <v>32</v>
      </c>
      <c r="G11" s="61" t="s">
        <v>32</v>
      </c>
    </row>
    <row r="12" spans="1:6" ht="0.75" customHeight="1" hidden="1">
      <c r="A12" s="10"/>
      <c r="B12" s="11"/>
      <c r="C12" s="11"/>
      <c r="D12" s="11"/>
      <c r="E12" s="34"/>
      <c r="F12" s="30"/>
    </row>
    <row r="13" spans="1:6" ht="25.5" customHeight="1">
      <c r="A13" s="12" t="s">
        <v>16</v>
      </c>
      <c r="B13" s="9" t="s">
        <v>6</v>
      </c>
      <c r="C13" s="37">
        <f>C15+C21+C25+C29</f>
        <v>108</v>
      </c>
      <c r="D13" s="37">
        <f>D15+D21+D25+D29</f>
        <v>108</v>
      </c>
      <c r="E13" s="42">
        <f>E15+E21+E25+E29+E32</f>
        <v>24.24053</v>
      </c>
      <c r="F13" s="31">
        <f>E13/D13*100</f>
        <v>22.444935185185187</v>
      </c>
    </row>
    <row r="14" spans="1:6" ht="24" customHeight="1" hidden="1">
      <c r="A14" s="13" t="s">
        <v>10</v>
      </c>
      <c r="B14" s="14"/>
      <c r="C14" s="38" t="e">
        <f>C16+#REF!+#REF!+C27</f>
        <v>#REF!</v>
      </c>
      <c r="D14" s="38" t="e">
        <f>D16+#REF!+#REF!+D27</f>
        <v>#REF!</v>
      </c>
      <c r="E14" s="43"/>
      <c r="F14" s="31" t="e">
        <f aca="true" t="shared" si="0" ref="F14:F51">E14/D14*100</f>
        <v>#REF!</v>
      </c>
    </row>
    <row r="15" spans="1:6" ht="13.5" customHeight="1">
      <c r="A15" s="4" t="s">
        <v>4</v>
      </c>
      <c r="B15" s="5" t="s">
        <v>7</v>
      </c>
      <c r="C15" s="39">
        <f>C18</f>
        <v>35</v>
      </c>
      <c r="D15" s="39">
        <f>D18</f>
        <v>35</v>
      </c>
      <c r="E15" s="44">
        <f>E18</f>
        <v>10.78</v>
      </c>
      <c r="F15" s="31">
        <f t="shared" si="0"/>
        <v>30.8</v>
      </c>
    </row>
    <row r="16" spans="1:6" ht="25.5" customHeight="1" hidden="1">
      <c r="A16" s="13" t="s">
        <v>10</v>
      </c>
      <c r="B16" s="15"/>
      <c r="C16" s="38">
        <f>C17+C19</f>
        <v>6043735.5</v>
      </c>
      <c r="D16" s="38">
        <f>D17+D19</f>
        <v>6043735.5</v>
      </c>
      <c r="E16" s="45"/>
      <c r="F16" s="31">
        <f t="shared" si="0"/>
        <v>0</v>
      </c>
    </row>
    <row r="17" spans="1:6" ht="24.75" customHeight="1" hidden="1">
      <c r="A17" s="13" t="s">
        <v>10</v>
      </c>
      <c r="B17" s="15"/>
      <c r="C17" s="38">
        <v>4541222</v>
      </c>
      <c r="D17" s="38">
        <v>4541222</v>
      </c>
      <c r="E17" s="45"/>
      <c r="F17" s="31">
        <f t="shared" si="0"/>
        <v>0</v>
      </c>
    </row>
    <row r="18" spans="1:6" ht="13.5" customHeight="1">
      <c r="A18" s="6" t="s">
        <v>0</v>
      </c>
      <c r="B18" s="5" t="s">
        <v>8</v>
      </c>
      <c r="C18" s="39">
        <v>35</v>
      </c>
      <c r="D18" s="39">
        <v>35</v>
      </c>
      <c r="E18" s="44">
        <v>10.78</v>
      </c>
      <c r="F18" s="31">
        <f t="shared" si="0"/>
        <v>30.8</v>
      </c>
    </row>
    <row r="19" spans="1:6" ht="24.75" customHeight="1" hidden="1">
      <c r="A19" s="13" t="s">
        <v>10</v>
      </c>
      <c r="B19" s="15"/>
      <c r="C19" s="38">
        <v>1502513.5</v>
      </c>
      <c r="D19" s="38">
        <v>1502513.5</v>
      </c>
      <c r="E19" s="45"/>
      <c r="F19" s="31">
        <f t="shared" si="0"/>
        <v>0</v>
      </c>
    </row>
    <row r="20" spans="1:6" ht="13.5" customHeight="1">
      <c r="A20" s="6"/>
      <c r="B20" s="5"/>
      <c r="C20" s="39"/>
      <c r="D20" s="39"/>
      <c r="E20" s="44"/>
      <c r="F20" s="31"/>
    </row>
    <row r="21" spans="1:6" ht="13.5" customHeight="1">
      <c r="A21" s="16" t="s">
        <v>1</v>
      </c>
      <c r="B21" s="5" t="s">
        <v>25</v>
      </c>
      <c r="C21" s="39">
        <f>SUM(C22:C23)</f>
        <v>51</v>
      </c>
      <c r="D21" s="39">
        <f>SUM(D22:D23)</f>
        <v>51</v>
      </c>
      <c r="E21" s="39">
        <f>E22+E23</f>
        <v>8.06053</v>
      </c>
      <c r="F21" s="31">
        <f t="shared" si="0"/>
        <v>15.804960784313726</v>
      </c>
    </row>
    <row r="22" spans="1:6" ht="13.5" customHeight="1">
      <c r="A22" s="6" t="s">
        <v>18</v>
      </c>
      <c r="B22" s="5" t="s">
        <v>19</v>
      </c>
      <c r="C22" s="39">
        <v>4</v>
      </c>
      <c r="D22" s="39">
        <v>4</v>
      </c>
      <c r="E22" s="44">
        <v>0.00242</v>
      </c>
      <c r="F22" s="31">
        <f t="shared" si="0"/>
        <v>0.0605</v>
      </c>
    </row>
    <row r="23" spans="1:6" ht="13.5" customHeight="1">
      <c r="A23" s="6" t="s">
        <v>20</v>
      </c>
      <c r="B23" s="5" t="s">
        <v>21</v>
      </c>
      <c r="C23" s="39">
        <v>47</v>
      </c>
      <c r="D23" s="39">
        <v>47</v>
      </c>
      <c r="E23" s="44">
        <v>8.05811</v>
      </c>
      <c r="F23" s="31">
        <f t="shared" si="0"/>
        <v>17.14491489361702</v>
      </c>
    </row>
    <row r="24" spans="1:6" ht="6.75" customHeight="1">
      <c r="A24" s="6"/>
      <c r="B24" s="5"/>
      <c r="C24" s="39"/>
      <c r="D24" s="39"/>
      <c r="E24" s="44"/>
      <c r="F24" s="31"/>
    </row>
    <row r="25" spans="1:6" ht="13.5" customHeight="1">
      <c r="A25" s="16" t="s">
        <v>14</v>
      </c>
      <c r="B25" s="5" t="s">
        <v>46</v>
      </c>
      <c r="C25" s="39">
        <f>C26</f>
        <v>3</v>
      </c>
      <c r="D25" s="39">
        <f>D26</f>
        <v>3</v>
      </c>
      <c r="E25" s="44">
        <f>E26</f>
        <v>1</v>
      </c>
      <c r="F25" s="31">
        <f t="shared" si="0"/>
        <v>33.33333333333333</v>
      </c>
    </row>
    <row r="26" spans="1:6" ht="104.25" customHeight="1">
      <c r="A26" s="6" t="s">
        <v>51</v>
      </c>
      <c r="B26" s="5" t="s">
        <v>22</v>
      </c>
      <c r="C26" s="39">
        <v>3</v>
      </c>
      <c r="D26" s="39">
        <v>3</v>
      </c>
      <c r="E26" s="44">
        <v>1</v>
      </c>
      <c r="F26" s="31">
        <f t="shared" si="0"/>
        <v>33.33333333333333</v>
      </c>
    </row>
    <row r="27" spans="1:6" ht="24" customHeight="1" hidden="1">
      <c r="A27" s="13" t="s">
        <v>10</v>
      </c>
      <c r="B27" s="5"/>
      <c r="C27" s="39">
        <v>98</v>
      </c>
      <c r="D27" s="39">
        <v>98</v>
      </c>
      <c r="E27" s="44"/>
      <c r="F27" s="31">
        <f t="shared" si="0"/>
        <v>0</v>
      </c>
    </row>
    <row r="28" spans="1:6" ht="6.75" customHeight="1">
      <c r="A28" s="6"/>
      <c r="B28" s="5"/>
      <c r="C28" s="39"/>
      <c r="D28" s="39"/>
      <c r="E28" s="44"/>
      <c r="F28" s="31"/>
    </row>
    <row r="29" spans="1:6" ht="52.5" customHeight="1">
      <c r="A29" s="4" t="s">
        <v>2</v>
      </c>
      <c r="B29" s="5" t="s">
        <v>24</v>
      </c>
      <c r="C29" s="39">
        <f>SUM(C30:C30)</f>
        <v>19</v>
      </c>
      <c r="D29" s="39">
        <f>SUM(D30:D30)</f>
        <v>19</v>
      </c>
      <c r="E29" s="44">
        <f>E30</f>
        <v>4.4</v>
      </c>
      <c r="F29" s="31">
        <f t="shared" si="0"/>
        <v>23.157894736842106</v>
      </c>
    </row>
    <row r="30" spans="1:6" ht="75" customHeight="1">
      <c r="A30" s="24" t="s">
        <v>26</v>
      </c>
      <c r="B30" s="5" t="s">
        <v>23</v>
      </c>
      <c r="C30" s="39">
        <v>19</v>
      </c>
      <c r="D30" s="39">
        <v>19</v>
      </c>
      <c r="E30" s="44">
        <v>4.4</v>
      </c>
      <c r="F30" s="31">
        <f t="shared" si="0"/>
        <v>23.157894736842106</v>
      </c>
    </row>
    <row r="31" spans="1:6" ht="13.5" customHeight="1">
      <c r="A31" s="6"/>
      <c r="B31" s="5"/>
      <c r="C31" s="39"/>
      <c r="D31" s="39"/>
      <c r="E31" s="44"/>
      <c r="F31" s="31"/>
    </row>
    <row r="32" spans="1:6" ht="13.5" customHeight="1" hidden="1">
      <c r="A32" s="6" t="s">
        <v>45</v>
      </c>
      <c r="B32" s="5" t="s">
        <v>44</v>
      </c>
      <c r="C32" s="39">
        <v>0</v>
      </c>
      <c r="D32" s="39">
        <v>0</v>
      </c>
      <c r="E32" s="44" t="s">
        <v>33</v>
      </c>
      <c r="F32" s="31" t="e">
        <f t="shared" si="0"/>
        <v>#DIV/0!</v>
      </c>
    </row>
    <row r="33" spans="1:6" ht="16.5" customHeight="1">
      <c r="A33" s="12" t="s">
        <v>3</v>
      </c>
      <c r="B33" s="9" t="s">
        <v>9</v>
      </c>
      <c r="C33" s="37">
        <f>C35</f>
        <v>2947.5</v>
      </c>
      <c r="D33" s="37">
        <f>D35</f>
        <v>3890.3</v>
      </c>
      <c r="E33" s="42">
        <f>E35</f>
        <v>932.99708</v>
      </c>
      <c r="F33" s="31">
        <f t="shared" si="0"/>
        <v>23.982651209418297</v>
      </c>
    </row>
    <row r="34" spans="1:6" ht="13.5" customHeight="1">
      <c r="A34" s="4"/>
      <c r="B34" s="5"/>
      <c r="C34" s="39"/>
      <c r="D34" s="39"/>
      <c r="E34" s="44"/>
      <c r="F34" s="31"/>
    </row>
    <row r="35" spans="1:6" ht="38.25">
      <c r="A35" s="4" t="s">
        <v>5</v>
      </c>
      <c r="B35" s="5" t="s">
        <v>37</v>
      </c>
      <c r="C35" s="39">
        <f>C36+C38+C42</f>
        <v>2947.5</v>
      </c>
      <c r="D35" s="39">
        <f>D36+D38+D42+D46</f>
        <v>3890.3</v>
      </c>
      <c r="E35" s="39">
        <f>E36+E38+E42+E46</f>
        <v>932.99708</v>
      </c>
      <c r="F35" s="31">
        <f t="shared" si="0"/>
        <v>23.982651209418297</v>
      </c>
    </row>
    <row r="36" spans="1:6" ht="38.25">
      <c r="A36" s="6" t="s">
        <v>15</v>
      </c>
      <c r="B36" s="5" t="s">
        <v>53</v>
      </c>
      <c r="C36" s="39">
        <f>C37</f>
        <v>459.9</v>
      </c>
      <c r="D36" s="39">
        <f>D37</f>
        <v>459.9</v>
      </c>
      <c r="E36" s="44">
        <f>E37</f>
        <v>115.2</v>
      </c>
      <c r="F36" s="31">
        <f t="shared" si="0"/>
        <v>25.04892367906067</v>
      </c>
    </row>
    <row r="37" spans="1:6" ht="36.75" customHeight="1">
      <c r="A37" s="7" t="s">
        <v>34</v>
      </c>
      <c r="B37" s="5" t="s">
        <v>52</v>
      </c>
      <c r="C37" s="39">
        <v>459.9</v>
      </c>
      <c r="D37" s="39">
        <v>459.9</v>
      </c>
      <c r="E37" s="44">
        <v>115.2</v>
      </c>
      <c r="F37" s="31">
        <f t="shared" si="0"/>
        <v>25.04892367906067</v>
      </c>
    </row>
    <row r="38" spans="1:10" ht="38.25">
      <c r="A38" s="7" t="s">
        <v>55</v>
      </c>
      <c r="B38" s="5" t="s">
        <v>54</v>
      </c>
      <c r="C38" s="39">
        <v>2317</v>
      </c>
      <c r="D38" s="39">
        <v>2317</v>
      </c>
      <c r="E38" s="44">
        <v>579.3</v>
      </c>
      <c r="F38" s="31">
        <f t="shared" si="0"/>
        <v>25.002157962883036</v>
      </c>
      <c r="J38" s="5"/>
    </row>
    <row r="39" spans="1:6" ht="51" hidden="1">
      <c r="A39" s="4" t="s">
        <v>35</v>
      </c>
      <c r="B39" s="5" t="s">
        <v>36</v>
      </c>
      <c r="C39" s="39">
        <v>0</v>
      </c>
      <c r="D39" s="39">
        <v>0</v>
      </c>
      <c r="E39" s="44" t="s">
        <v>33</v>
      </c>
      <c r="F39" s="31" t="e">
        <f t="shared" si="0"/>
        <v>#DIV/0!</v>
      </c>
    </row>
    <row r="40" spans="1:6" ht="25.5" hidden="1">
      <c r="A40" s="7" t="s">
        <v>38</v>
      </c>
      <c r="B40" s="5" t="s">
        <v>39</v>
      </c>
      <c r="C40" s="39">
        <v>0</v>
      </c>
      <c r="D40" s="39">
        <v>0</v>
      </c>
      <c r="E40" s="44" t="s">
        <v>33</v>
      </c>
      <c r="F40" s="31" t="e">
        <f t="shared" si="0"/>
        <v>#DIV/0!</v>
      </c>
    </row>
    <row r="41" spans="1:6" ht="25.5">
      <c r="A41" s="36" t="s">
        <v>56</v>
      </c>
      <c r="B41" s="27" t="s">
        <v>57</v>
      </c>
      <c r="C41" s="39">
        <v>2317</v>
      </c>
      <c r="D41" s="39">
        <v>2317</v>
      </c>
      <c r="E41" s="46">
        <v>579.3</v>
      </c>
      <c r="F41" s="31">
        <f t="shared" si="0"/>
        <v>25.002157962883036</v>
      </c>
    </row>
    <row r="42" spans="1:6" ht="39" customHeight="1">
      <c r="A42" s="36" t="s">
        <v>13</v>
      </c>
      <c r="B42" s="27" t="s">
        <v>47</v>
      </c>
      <c r="C42" s="39">
        <f>C43+C44</f>
        <v>170.6</v>
      </c>
      <c r="D42" s="39">
        <f>D43+D44</f>
        <v>170.6</v>
      </c>
      <c r="E42" s="46">
        <f>E43+E44</f>
        <v>42.65</v>
      </c>
      <c r="F42" s="31">
        <f t="shared" si="0"/>
        <v>25</v>
      </c>
    </row>
    <row r="43" spans="1:13" ht="52.5" customHeight="1">
      <c r="A43" s="7" t="s">
        <v>58</v>
      </c>
      <c r="B43" s="5" t="s">
        <v>48</v>
      </c>
      <c r="C43" s="39">
        <v>62.5</v>
      </c>
      <c r="D43" s="39">
        <v>62.5</v>
      </c>
      <c r="E43" s="44">
        <v>15.625</v>
      </c>
      <c r="F43" s="31">
        <f t="shared" si="0"/>
        <v>25</v>
      </c>
      <c r="I43" s="56"/>
      <c r="J43" s="56"/>
      <c r="K43" s="56"/>
      <c r="L43" s="56"/>
      <c r="M43" s="56"/>
    </row>
    <row r="44" spans="1:6" ht="63.75">
      <c r="A44" s="7" t="s">
        <v>40</v>
      </c>
      <c r="B44" s="5" t="s">
        <v>49</v>
      </c>
      <c r="C44" s="39">
        <v>108.1</v>
      </c>
      <c r="D44" s="39">
        <v>108.1</v>
      </c>
      <c r="E44" s="44">
        <v>27.025</v>
      </c>
      <c r="F44" s="31">
        <f t="shared" si="0"/>
        <v>25</v>
      </c>
    </row>
    <row r="45" spans="1:6" ht="12.75">
      <c r="A45" s="8"/>
      <c r="B45" s="5"/>
      <c r="C45" s="39"/>
      <c r="D45" s="39"/>
      <c r="E45" s="44"/>
      <c r="F45" s="31"/>
    </row>
    <row r="46" spans="1:6" ht="12.75">
      <c r="A46" s="26" t="s">
        <v>27</v>
      </c>
      <c r="B46" s="20" t="s">
        <v>50</v>
      </c>
      <c r="C46" s="40">
        <v>0</v>
      </c>
      <c r="D46" s="40">
        <f>D47</f>
        <v>942.8</v>
      </c>
      <c r="E46" s="47">
        <f>E47</f>
        <v>195.84708</v>
      </c>
      <c r="F46" s="31">
        <f t="shared" si="0"/>
        <v>20.772918964785745</v>
      </c>
    </row>
    <row r="47" spans="1:6" ht="116.25" customHeight="1">
      <c r="A47" s="26" t="s">
        <v>41</v>
      </c>
      <c r="B47" s="20" t="s">
        <v>59</v>
      </c>
      <c r="C47" s="40">
        <v>0</v>
      </c>
      <c r="D47" s="40">
        <v>942.8</v>
      </c>
      <c r="E47" s="47">
        <v>195.84708</v>
      </c>
      <c r="F47" s="31">
        <f t="shared" si="0"/>
        <v>20.772918964785745</v>
      </c>
    </row>
    <row r="48" spans="1:6" ht="116.25" customHeight="1" hidden="1">
      <c r="A48" s="26" t="s">
        <v>42</v>
      </c>
      <c r="B48" s="20" t="s">
        <v>28</v>
      </c>
      <c r="C48" s="40">
        <v>0</v>
      </c>
      <c r="D48" s="40">
        <v>0</v>
      </c>
      <c r="E48" s="47" t="s">
        <v>33</v>
      </c>
      <c r="F48" s="31" t="e">
        <f t="shared" si="0"/>
        <v>#DIV/0!</v>
      </c>
    </row>
    <row r="49" spans="1:6" ht="116.25" customHeight="1" hidden="1">
      <c r="A49" s="26" t="s">
        <v>43</v>
      </c>
      <c r="B49" s="20" t="s">
        <v>28</v>
      </c>
      <c r="C49" s="40">
        <v>0</v>
      </c>
      <c r="D49" s="40">
        <v>0</v>
      </c>
      <c r="E49" s="47" t="s">
        <v>33</v>
      </c>
      <c r="F49" s="31" t="e">
        <f t="shared" si="0"/>
        <v>#DIV/0!</v>
      </c>
    </row>
    <row r="50" spans="1:6" ht="12.75">
      <c r="A50" s="19"/>
      <c r="B50" s="20"/>
      <c r="C50" s="40"/>
      <c r="D50" s="40"/>
      <c r="E50" s="47"/>
      <c r="F50" s="49"/>
    </row>
    <row r="51" spans="1:6" ht="24" customHeight="1">
      <c r="A51" s="17" t="s">
        <v>17</v>
      </c>
      <c r="B51" s="18"/>
      <c r="C51" s="41">
        <f>C13+C33</f>
        <v>3055.5</v>
      </c>
      <c r="D51" s="41">
        <f>D13+D33</f>
        <v>3998.3</v>
      </c>
      <c r="E51" s="48">
        <f>E13+E33</f>
        <v>957.23761</v>
      </c>
      <c r="F51" s="50">
        <f t="shared" si="0"/>
        <v>23.941115223970186</v>
      </c>
    </row>
    <row r="52" spans="1:5" ht="13.5" customHeight="1">
      <c r="A52" s="2"/>
      <c r="B52" s="3"/>
      <c r="C52" s="3"/>
      <c r="D52" s="3"/>
      <c r="E52" s="35"/>
    </row>
  </sheetData>
  <sheetProtection/>
  <mergeCells count="11">
    <mergeCell ref="E10:E11"/>
    <mergeCell ref="E1:F1"/>
    <mergeCell ref="E4:F4"/>
    <mergeCell ref="D3:F3"/>
    <mergeCell ref="E5:F5"/>
    <mergeCell ref="I43:M43"/>
    <mergeCell ref="A8:F8"/>
    <mergeCell ref="A10:A11"/>
    <mergeCell ref="B10:B11"/>
    <mergeCell ref="F10:F11"/>
    <mergeCell ref="G10:G11"/>
  </mergeCells>
  <printOptions/>
  <pageMargins left="0.984251968503937" right="0.3937007874015748" top="0.7086614173228347" bottom="0.7480314960629921" header="0.5118110236220472" footer="0.5118110236220472"/>
  <pageSetup horizontalDpi="600" verticalDpi="600" orientation="portrait" paperSize="9" scale="6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Z</cp:lastModifiedBy>
  <cp:lastPrinted>2019-04-23T10:13:30Z</cp:lastPrinted>
  <dcterms:created xsi:type="dcterms:W3CDTF">2004-09-13T07:20:24Z</dcterms:created>
  <dcterms:modified xsi:type="dcterms:W3CDTF">2019-04-24T04:58:47Z</dcterms:modified>
  <cp:category/>
  <cp:version/>
  <cp:contentType/>
  <cp:contentStatus/>
</cp:coreProperties>
</file>