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САЙТ\+  ДОКУМЕНТЫ\ПРОЕКТЫ НПА\реш  исполнение за 2018 год\"/>
    </mc:Choice>
  </mc:AlternateContent>
  <bookViews>
    <workbookView xWindow="0" yWindow="90" windowWidth="19440" windowHeight="10035"/>
  </bookViews>
  <sheets>
    <sheet name="приложение3" sheetId="6" r:id="rId1"/>
  </sheets>
  <calcPr calcId="152511"/>
</workbook>
</file>

<file path=xl/calcChain.xml><?xml version="1.0" encoding="utf-8"?>
<calcChain xmlns="http://schemas.openxmlformats.org/spreadsheetml/2006/main">
  <c r="O17" i="6" l="1"/>
  <c r="O23" i="6"/>
  <c r="O26" i="6"/>
  <c r="O30" i="6"/>
  <c r="O32" i="6"/>
  <c r="O34" i="6"/>
  <c r="O37" i="6"/>
  <c r="O40" i="6"/>
  <c r="O46" i="6"/>
  <c r="O51" i="6"/>
  <c r="O54" i="6"/>
  <c r="O56" i="6"/>
  <c r="O63" i="6"/>
  <c r="O65" i="6"/>
  <c r="O72" i="6"/>
  <c r="O76" i="6"/>
  <c r="O77" i="6"/>
  <c r="O80" i="6"/>
  <c r="O84" i="6"/>
  <c r="O91" i="6"/>
  <c r="O95" i="6"/>
  <c r="O98" i="6"/>
  <c r="O102" i="6"/>
  <c r="O106" i="6"/>
  <c r="O107" i="6"/>
  <c r="O111" i="6"/>
  <c r="N39" i="6"/>
  <c r="N33" i="6"/>
  <c r="N35" i="6"/>
  <c r="O35" i="6" s="1"/>
  <c r="N36" i="6"/>
  <c r="O36" i="6" s="1"/>
  <c r="N29" i="6"/>
  <c r="N31" i="6"/>
  <c r="O31" i="6" s="1"/>
  <c r="N25" i="6"/>
  <c r="N21" i="6"/>
  <c r="N22" i="6"/>
  <c r="O22" i="6" s="1"/>
  <c r="N100" i="6"/>
  <c r="N99" i="6" s="1"/>
  <c r="N101" i="6"/>
  <c r="N96" i="6"/>
  <c r="N97" i="6"/>
  <c r="O97" i="6" s="1"/>
  <c r="N94" i="6"/>
  <c r="N93" i="6" s="1"/>
  <c r="O93" i="6" s="1"/>
  <c r="N89" i="6"/>
  <c r="N90" i="6"/>
  <c r="N83" i="6"/>
  <c r="N75" i="6"/>
  <c r="N76" i="6"/>
  <c r="N79" i="6"/>
  <c r="N71" i="6"/>
  <c r="N62" i="6"/>
  <c r="N64" i="6"/>
  <c r="N49" i="6"/>
  <c r="O49" i="6" s="1"/>
  <c r="N50" i="6"/>
  <c r="O50" i="6" s="1"/>
  <c r="N53" i="6"/>
  <c r="O53" i="6" s="1"/>
  <c r="N55" i="6"/>
  <c r="N45" i="6"/>
  <c r="N16" i="6"/>
  <c r="N15" i="6" s="1"/>
  <c r="N14" i="6" s="1"/>
  <c r="N13" i="6" s="1"/>
  <c r="N12" i="6" s="1"/>
  <c r="N105" i="6"/>
  <c r="N106" i="6"/>
  <c r="N110" i="6"/>
  <c r="N109" i="6" s="1"/>
  <c r="O109" i="6" s="1"/>
  <c r="M55" i="6"/>
  <c r="L55" i="6"/>
  <c r="M53" i="6"/>
  <c r="L53" i="6"/>
  <c r="L52" i="6" s="1"/>
  <c r="M50" i="6"/>
  <c r="M49" i="6" s="1"/>
  <c r="L50" i="6"/>
  <c r="L49" i="6" s="1"/>
  <c r="L48" i="6" s="1"/>
  <c r="L47" i="6" s="1"/>
  <c r="M106" i="6"/>
  <c r="M105" i="6" s="1"/>
  <c r="L106" i="6"/>
  <c r="L105" i="6" s="1"/>
  <c r="M110" i="6"/>
  <c r="M109" i="6" s="1"/>
  <c r="M108" i="6" s="1"/>
  <c r="M101" i="6"/>
  <c r="M100" i="6" s="1"/>
  <c r="M99" i="6" s="1"/>
  <c r="M97" i="6"/>
  <c r="M96" i="6" s="1"/>
  <c r="L97" i="6"/>
  <c r="L96" i="6" s="1"/>
  <c r="M94" i="6"/>
  <c r="M93" i="6" s="1"/>
  <c r="M92" i="6" s="1"/>
  <c r="M90" i="6"/>
  <c r="M83" i="6"/>
  <c r="M82" i="6" s="1"/>
  <c r="M81" i="6" s="1"/>
  <c r="L83" i="6"/>
  <c r="L82" i="6" s="1"/>
  <c r="L81" i="6" s="1"/>
  <c r="M79" i="6"/>
  <c r="M78" i="6" s="1"/>
  <c r="L79" i="6"/>
  <c r="L78" i="6" s="1"/>
  <c r="M76" i="6"/>
  <c r="M75" i="6" s="1"/>
  <c r="L76" i="6"/>
  <c r="L75" i="6" s="1"/>
  <c r="M71" i="6"/>
  <c r="M70" i="6" s="1"/>
  <c r="M69" i="6" s="1"/>
  <c r="M68" i="6" s="1"/>
  <c r="M67" i="6" s="1"/>
  <c r="M66" i="6" s="1"/>
  <c r="M64" i="6"/>
  <c r="O64" i="6" s="1"/>
  <c r="M62" i="6"/>
  <c r="M45" i="6"/>
  <c r="M44" i="6" s="1"/>
  <c r="M43" i="6" s="1"/>
  <c r="M42" i="6" s="1"/>
  <c r="M41" i="6" s="1"/>
  <c r="M25" i="6"/>
  <c r="M24" i="6" s="1"/>
  <c r="M39" i="6"/>
  <c r="M38" i="6" s="1"/>
  <c r="M36" i="6"/>
  <c r="M35" i="6" s="1"/>
  <c r="M33" i="6"/>
  <c r="O33" i="6" s="1"/>
  <c r="M31" i="6"/>
  <c r="M29" i="6"/>
  <c r="O29" i="6" s="1"/>
  <c r="M22" i="6"/>
  <c r="M21" i="6" s="1"/>
  <c r="M20" i="6" s="1"/>
  <c r="M19" i="6" s="1"/>
  <c r="M16" i="6"/>
  <c r="M15" i="6" s="1"/>
  <c r="L94" i="6"/>
  <c r="L90" i="6"/>
  <c r="M14" i="6" l="1"/>
  <c r="M13" i="6" s="1"/>
  <c r="O15" i="6"/>
  <c r="M89" i="6"/>
  <c r="M88" i="6" s="1"/>
  <c r="O90" i="6"/>
  <c r="N44" i="6"/>
  <c r="O45" i="6"/>
  <c r="N61" i="6"/>
  <c r="O62" i="6"/>
  <c r="N78" i="6"/>
  <c r="O78" i="6" s="1"/>
  <c r="O79" i="6"/>
  <c r="O75" i="6"/>
  <c r="N74" i="6"/>
  <c r="O101" i="6"/>
  <c r="N20" i="6"/>
  <c r="O20" i="6" s="1"/>
  <c r="O21" i="6"/>
  <c r="N38" i="6"/>
  <c r="O38" i="6" s="1"/>
  <c r="O39" i="6"/>
  <c r="N108" i="6"/>
  <c r="O108" i="6" s="1"/>
  <c r="O105" i="6"/>
  <c r="N104" i="6"/>
  <c r="O71" i="6"/>
  <c r="N70" i="6"/>
  <c r="O83" i="6"/>
  <c r="N82" i="6"/>
  <c r="O89" i="6"/>
  <c r="N88" i="6"/>
  <c r="N92" i="6"/>
  <c r="O92" i="6" s="1"/>
  <c r="O99" i="6"/>
  <c r="N24" i="6"/>
  <c r="O24" i="6" s="1"/>
  <c r="O25" i="6"/>
  <c r="N28" i="6"/>
  <c r="O110" i="6"/>
  <c r="O100" i="6"/>
  <c r="O96" i="6"/>
  <c r="O94" i="6"/>
  <c r="O55" i="6"/>
  <c r="O16" i="6"/>
  <c r="O14" i="6"/>
  <c r="N52" i="6"/>
  <c r="M87" i="6"/>
  <c r="M52" i="6"/>
  <c r="M61" i="6"/>
  <c r="M74" i="6"/>
  <c r="M104" i="6"/>
  <c r="M28" i="6"/>
  <c r="O28" i="6" l="1"/>
  <c r="N27" i="6"/>
  <c r="O104" i="6"/>
  <c r="N103" i="6"/>
  <c r="O74" i="6"/>
  <c r="N19" i="6"/>
  <c r="O19" i="6" s="1"/>
  <c r="O88" i="6"/>
  <c r="N87" i="6"/>
  <c r="O82" i="6"/>
  <c r="N81" i="6"/>
  <c r="O81" i="6" s="1"/>
  <c r="O70" i="6"/>
  <c r="N69" i="6"/>
  <c r="O61" i="6"/>
  <c r="N60" i="6"/>
  <c r="O44" i="6"/>
  <c r="N43" i="6"/>
  <c r="M12" i="6"/>
  <c r="O12" i="6" s="1"/>
  <c r="O13" i="6"/>
  <c r="N48" i="6"/>
  <c r="O52" i="6"/>
  <c r="M103" i="6"/>
  <c r="M60" i="6"/>
  <c r="M86" i="6"/>
  <c r="M27" i="6"/>
  <c r="M73" i="6"/>
  <c r="M48" i="6"/>
  <c r="L110" i="6"/>
  <c r="L101" i="6"/>
  <c r="L93" i="6"/>
  <c r="L89" i="6"/>
  <c r="L71" i="6"/>
  <c r="L64" i="6"/>
  <c r="L62" i="6"/>
  <c r="L45" i="6"/>
  <c r="L36" i="6"/>
  <c r="L33" i="6"/>
  <c r="L22" i="6"/>
  <c r="L16" i="6"/>
  <c r="O103" i="6" l="1"/>
  <c r="N18" i="6"/>
  <c r="O18" i="6" s="1"/>
  <c r="O27" i="6"/>
  <c r="N42" i="6"/>
  <c r="O43" i="6"/>
  <c r="N59" i="6"/>
  <c r="O60" i="6"/>
  <c r="O69" i="6"/>
  <c r="N68" i="6"/>
  <c r="O87" i="6"/>
  <c r="N86" i="6"/>
  <c r="N73" i="6"/>
  <c r="O73" i="6" s="1"/>
  <c r="N47" i="6"/>
  <c r="O48" i="6"/>
  <c r="L35" i="6"/>
  <c r="L70" i="6"/>
  <c r="L92" i="6"/>
  <c r="L109" i="6"/>
  <c r="L15" i="6"/>
  <c r="L28" i="6"/>
  <c r="L44" i="6"/>
  <c r="L88" i="6"/>
  <c r="L100" i="6"/>
  <c r="M47" i="6"/>
  <c r="M18" i="6"/>
  <c r="M85" i="6"/>
  <c r="M59" i="6"/>
  <c r="L27" i="6"/>
  <c r="L18" i="6" s="1"/>
  <c r="L61" i="6"/>
  <c r="L87" i="6"/>
  <c r="O59" i="6" l="1"/>
  <c r="N58" i="6"/>
  <c r="O42" i="6"/>
  <c r="N41" i="6"/>
  <c r="O41" i="6" s="1"/>
  <c r="M11" i="6"/>
  <c r="N85" i="6"/>
  <c r="O85" i="6" s="1"/>
  <c r="O86" i="6"/>
  <c r="O68" i="6"/>
  <c r="N67" i="6"/>
  <c r="O47" i="6"/>
  <c r="L60" i="6"/>
  <c r="M58" i="6"/>
  <c r="L99" i="6"/>
  <c r="L43" i="6"/>
  <c r="L14" i="6"/>
  <c r="L108" i="6"/>
  <c r="L69" i="6"/>
  <c r="O67" i="6" l="1"/>
  <c r="N66" i="6"/>
  <c r="O66" i="6" s="1"/>
  <c r="N57" i="6"/>
  <c r="O57" i="6" s="1"/>
  <c r="O58" i="6"/>
  <c r="O11" i="6"/>
  <c r="L68" i="6"/>
  <c r="L104" i="6"/>
  <c r="L13" i="6"/>
  <c r="L42" i="6"/>
  <c r="M57" i="6"/>
  <c r="M112" i="6" s="1"/>
  <c r="O112" i="6" s="1"/>
  <c r="L59" i="6"/>
  <c r="L86" i="6"/>
  <c r="L85" i="6" l="1"/>
  <c r="L58" i="6"/>
  <c r="L41" i="6"/>
  <c r="L12" i="6"/>
  <c r="L11" i="6" s="1"/>
  <c r="L103" i="6"/>
  <c r="L67" i="6"/>
  <c r="L66" i="6" l="1"/>
  <c r="L57" i="6"/>
  <c r="L112" i="6" l="1"/>
</calcChain>
</file>

<file path=xl/sharedStrings.xml><?xml version="1.0" encoding="utf-8"?>
<sst xmlns="http://schemas.openxmlformats.org/spreadsheetml/2006/main" count="1003" uniqueCount="137">
  <si>
    <t>Наименование</t>
  </si>
  <si>
    <t>Код главы</t>
  </si>
  <si>
    <t>Раздел</t>
  </si>
  <si>
    <t>Под-раздел</t>
  </si>
  <si>
    <t xml:space="preserve"> КЦСР</t>
  </si>
  <si>
    <t>Вид расходов</t>
  </si>
  <si>
    <t>программа</t>
  </si>
  <si>
    <t>подпрограмма</t>
  </si>
  <si>
    <t>основное мероприятие</t>
  </si>
  <si>
    <t>направление расходов</t>
  </si>
  <si>
    <t>Общегосударственные вопросы</t>
  </si>
  <si>
    <t>758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</si>
  <si>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</si>
  <si>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</si>
  <si>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</si>
  <si>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</si>
  <si>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</si>
  <si>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</si>
  <si>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</t>
  </si>
  <si>
    <t>0</t>
  </si>
  <si>
    <t>0000</t>
  </si>
  <si>
    <t>Глава муниципального образования</t>
  </si>
  <si>
    <t>1</t>
  </si>
  <si>
    <t>Расходы на содержание  органов местного самоуправления и обеспечение их функций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</si>
  <si>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</si>
  <si>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</si>
  <si>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</si>
  <si>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</si>
  <si>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</si>
  <si>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</si>
  <si>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</si>
  <si>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</si>
  <si>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</si>
  <si>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</si>
  <si>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Закупка товаров, работ и услуг для государственных (муниципальных) нужд</t>
  </si>
  <si>
    <t>200</t>
  </si>
  <si>
    <t>Иные закупки товаров,работ,услуг для государственных (муниципальных) нужд</t>
  </si>
  <si>
    <t>240</t>
  </si>
  <si>
    <t>Обеспечение деятельности органов местного самоуправления</t>
  </si>
  <si>
    <t>75</t>
  </si>
  <si>
    <t>Прочие расходы государственных (муниципальных) нужд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</si>
  <si>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</si>
  <si>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</si>
  <si>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</si>
  <si>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</si>
  <si>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</t>
  </si>
  <si>
    <t>Передача полномочий по внешнему финансовому контролю</t>
  </si>
  <si>
    <t>3</t>
  </si>
  <si>
    <t>Осуществление полномочий по внешнему финансовому контролю</t>
  </si>
  <si>
    <t>9863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</si>
  <si>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</si>
  <si>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</si>
  <si>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</si>
  <si>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</si>
  <si>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</si>
  <si>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Осуществление первичного воинского учета на территориях, где отсутствуют военные комиссариаты</t>
  </si>
  <si>
    <t>5118</t>
  </si>
  <si>
    <t>Жилищно-коммунальное хозяйство</t>
  </si>
  <si>
    <t>05</t>
  </si>
  <si>
    <t>Непрограммные расходы в области жилищно-коммунального хозяйства</t>
  </si>
  <si>
    <t>82</t>
  </si>
  <si>
    <t>Мероприятия в области жилищного хозяйства</t>
  </si>
  <si>
    <t>9353</t>
  </si>
  <si>
    <t>Физическая культура и спорт</t>
  </si>
  <si>
    <t>11</t>
  </si>
  <si>
    <t>Физическая культура</t>
  </si>
  <si>
    <t>Расходы в области физической культуры и спорта</t>
  </si>
  <si>
    <t>83</t>
  </si>
  <si>
    <t>Мероприятия в области физической культуры и спорта</t>
  </si>
  <si>
    <t>ИТОГО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</si>
  <si>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на 2014-2017 годы"</t>
  </si>
  <si>
    <t>Осуществление полномочий  по исполнению бюджетов поселений</t>
  </si>
  <si>
    <t>9800</t>
  </si>
  <si>
    <t>Иные межбюджетные трансферты</t>
  </si>
  <si>
    <t>540</t>
  </si>
  <si>
    <t>Муниципальная программа МО "Вельский муниципальный район"  "  Жилищно-коммунальное  хозяйство и благоустройство  на 2016-2018 годы"</t>
  </si>
  <si>
    <t>16</t>
  </si>
  <si>
    <t>Мероприятия по  сбору и вывозу  бытовых отходов и мусора</t>
  </si>
  <si>
    <t xml:space="preserve"> Мероприятия  в области благоустройства территорий</t>
  </si>
  <si>
    <t>8353</t>
  </si>
  <si>
    <t xml:space="preserve"> Мероприятия  по организации и содержанию мест захоронения на территории сельских поселений</t>
  </si>
  <si>
    <t>Мероприятия  в области благоустройства территорий</t>
  </si>
  <si>
    <t>752</t>
  </si>
  <si>
    <t xml:space="preserve">  Ведомственная  структура расходов   бюджета МО "Верхнешоношское" на 2018 год </t>
  </si>
  <si>
    <t>Расходы на выплату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</si>
  <si>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</si>
  <si>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</si>
  <si>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Уплата налогов,сборов и иных платежей</t>
  </si>
  <si>
    <t>850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</si>
  <si>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</si>
  <si>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</si>
  <si>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</si>
  <si>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Непрограмные расходы в области   национальной безопасности и правоохранительной деятельности</t>
  </si>
  <si>
    <t xml:space="preserve"> Обеспечение первичных мер пожарной безопасности в границах населенных пунктов поселения</t>
  </si>
  <si>
    <t xml:space="preserve"> Мероприятия  по обеспечению первичных мер пожарной безопасности в границах населенных пунктов поселения, осуществляемые органами местного самоуправления</t>
  </si>
  <si>
    <t>80</t>
  </si>
  <si>
    <t>2</t>
  </si>
  <si>
    <t>9153</t>
  </si>
  <si>
    <t>79</t>
  </si>
  <si>
    <t>8059</t>
  </si>
  <si>
    <t>Поддержание устойчивого исполнения бюджета за счет областной дотации на сбалансированность бюджета</t>
  </si>
  <si>
    <t>S808</t>
  </si>
  <si>
    <t>08</t>
  </si>
  <si>
    <t>09</t>
  </si>
  <si>
    <t>8302</t>
  </si>
  <si>
    <t>12</t>
  </si>
  <si>
    <t>19</t>
  </si>
  <si>
    <t>8242</t>
  </si>
  <si>
    <t>S842</t>
  </si>
  <si>
    <t>13</t>
  </si>
  <si>
    <t>61</t>
  </si>
  <si>
    <t>9048</t>
  </si>
  <si>
    <t>9003</t>
  </si>
  <si>
    <t>830</t>
  </si>
  <si>
    <t>Исполнение судебных актов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</si>
  <si>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инфраструктуры; Мероприятия в сфере дорожного хозяйства</t>
  </si>
  <si>
    <t>Муниципальная программа МО "Вельский муниципальный район" "Обеспечение качественным, доступным жильем и объектами инженерной инфраструктуры населения Вельского района на 2017-2018 годы";Подпрограмма "Создание условий для реализации муниципальной программы "Мероприятия в области строительства, архитектуры и градостроительства; разработка генеральных планов и правил землепользования и застройки.</t>
  </si>
  <si>
    <t>Прочие выплаты по обязательствам государства</t>
  </si>
  <si>
    <t>Мероприятия в сфере общегосударственных вопросов, осуществляемые органами местного самоуправления</t>
  </si>
  <si>
    <t>Другие общегосударственные вопросы</t>
  </si>
  <si>
    <t>Софинансирование части дополнительных расходов на повышение минимального размера оплаты труда</t>
  </si>
  <si>
    <t>Мероприятия в сфере дорожного хозяйства</t>
  </si>
  <si>
    <t>Другие вопросы в области национальной экономики</t>
  </si>
  <si>
    <t>Национальная экономика</t>
  </si>
  <si>
    <t>Дорожное хозяйство (дорожные фонды)</t>
  </si>
  <si>
    <t>Благоустройство</t>
  </si>
  <si>
    <t>Утверждено на 2018 год тыс.руб.</t>
  </si>
  <si>
    <t>Уточнено на 2018 год тыс.руб.</t>
  </si>
  <si>
    <t>Развитие ТОС в Вельском районе</t>
  </si>
  <si>
    <t xml:space="preserve"> </t>
  </si>
  <si>
    <t>Приложение №8</t>
  </si>
  <si>
    <t>к решению Совета депутатов</t>
  </si>
  <si>
    <t>"Об исполнении бюджета</t>
  </si>
  <si>
    <t>МО "Верхнешоношское" за 2018 год"</t>
  </si>
  <si>
    <t>Исполнено на 01.01.2019</t>
  </si>
  <si>
    <t>% испол. к уточн. плану</t>
  </si>
  <si>
    <t>№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</si>
</sst>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/>
    <xf numFmtId="0" fontId="21" fillId="24" borderId="10" xfId="1" applyFont="1" applyFill="1" applyBorder="1" applyAlignment="1">
      <alignment horizontal="center" vertical="center" wrapText="1"/>
    </xf>
    <xf numFmtId="164" fontId="21" fillId="24" borderId="10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Border="1"/>
    <xf numFmtId="0" fontId="21" fillId="24" borderId="10" xfId="1" applyFont="1" applyFill="1" applyBorder="1" applyAlignment="1">
      <alignment horizontal="center" wrapText="1"/>
    </xf>
    <xf numFmtId="0" fontId="21" fillId="24" borderId="10" xfId="1" applyFont="1" applyFill="1" applyBorder="1" applyAlignment="1">
      <alignment horizontal="center"/>
    </xf>
    <xf numFmtId="0" fontId="23" fillId="24" borderId="10" xfId="1" applyFont="1" applyFill="1" applyBorder="1" applyAlignment="1">
      <alignment horizontal="left" vertical="center" wrapText="1"/>
    </xf>
    <xf numFmtId="49" fontId="21" fillId="24" borderId="10" xfId="1" applyNumberFormat="1" applyFont="1" applyFill="1" applyBorder="1" applyAlignment="1">
      <alignment horizontal="center"/>
    </xf>
    <xf numFmtId="49" fontId="21" fillId="24" borderId="10" xfId="1" applyNumberFormat="1" applyFont="1" applyFill="1" applyBorder="1" applyAlignment="1">
      <alignment wrapText="1"/>
    </xf>
    <xf numFmtId="0" fontId="21" fillId="24" borderId="11" xfId="1" applyFont="1" applyFill="1" applyBorder="1" applyAlignment="1">
      <alignment horizontal="left" vertical="center" wrapText="1"/>
    </xf>
    <xf numFmtId="0" fontId="21" fillId="24" borderId="12" xfId="1" applyFont="1" applyFill="1" applyBorder="1" applyAlignment="1">
      <alignment horizontal="left" vertical="center" wrapText="1"/>
    </xf>
    <xf numFmtId="0" fontId="21" fillId="24" borderId="10" xfId="37" applyNumberFormat="1" applyFont="1" applyFill="1" applyBorder="1" applyAlignment="1">
      <alignment horizontal="left" vertical="center" wrapText="1"/>
    </xf>
    <xf numFmtId="0" fontId="21" fillId="24" borderId="10" xfId="37" applyFont="1" applyFill="1" applyBorder="1" applyAlignment="1">
      <alignment horizontal="left" vertical="center" wrapText="1"/>
    </xf>
    <xf numFmtId="0" fontId="21" fillId="24" borderId="10" xfId="1" applyFont="1" applyFill="1" applyBorder="1" applyAlignment="1">
      <alignment horizontal="left" vertical="center" wrapText="1"/>
    </xf>
    <xf numFmtId="0" fontId="21" fillId="24" borderId="10" xfId="1" applyFont="1" applyFill="1" applyBorder="1" applyAlignment="1">
      <alignment wrapText="1"/>
    </xf>
    <xf numFmtId="49" fontId="21" fillId="24" borderId="10" xfId="1" applyNumberFormat="1" applyFont="1" applyFill="1" applyBorder="1" applyAlignment="1">
      <alignment horizontal="center" wrapText="1"/>
    </xf>
    <xf numFmtId="0" fontId="21" fillId="24" borderId="0" xfId="1" applyFont="1" applyFill="1"/>
    <xf numFmtId="0" fontId="21" fillId="24" borderId="0" xfId="1" applyFont="1" applyFill="1" applyBorder="1"/>
    <xf numFmtId="49" fontId="22" fillId="25" borderId="10" xfId="1" applyNumberFormat="1" applyFont="1" applyFill="1" applyBorder="1" applyAlignment="1">
      <alignment wrapText="1"/>
    </xf>
    <xf numFmtId="49" fontId="22" fillId="25" borderId="10" xfId="1" applyNumberFormat="1" applyFont="1" applyFill="1" applyBorder="1" applyAlignment="1">
      <alignment horizontal="center" wrapText="1"/>
    </xf>
    <xf numFmtId="49" fontId="22" fillId="25" borderId="10" xfId="1" applyNumberFormat="1" applyFont="1" applyFill="1" applyBorder="1" applyAlignment="1">
      <alignment horizontal="center"/>
    </xf>
    <xf numFmtId="49" fontId="22" fillId="26" borderId="10" xfId="1" applyNumberFormat="1" applyFont="1" applyFill="1" applyBorder="1" applyAlignment="1">
      <alignment wrapText="1"/>
    </xf>
    <xf numFmtId="49" fontId="22" fillId="26" borderId="10" xfId="1" applyNumberFormat="1" applyFont="1" applyFill="1" applyBorder="1" applyAlignment="1">
      <alignment horizontal="center" wrapText="1"/>
    </xf>
    <xf numFmtId="49" fontId="22" fillId="26" borderId="10" xfId="1" applyNumberFormat="1" applyFont="1" applyFill="1" applyBorder="1" applyAlignment="1">
      <alignment horizontal="center"/>
    </xf>
    <xf numFmtId="49" fontId="21" fillId="0" borderId="10" xfId="1" applyNumberFormat="1" applyFont="1" applyFill="1" applyBorder="1" applyAlignment="1">
      <alignment wrapText="1"/>
    </xf>
    <xf numFmtId="49" fontId="21" fillId="0" borderId="10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/>
    <xf numFmtId="49" fontId="22" fillId="0" borderId="10" xfId="1" applyNumberFormat="1" applyFont="1" applyFill="1" applyBorder="1" applyAlignment="1">
      <alignment horizontal="center" wrapText="1"/>
    </xf>
    <xf numFmtId="49" fontId="21" fillId="0" borderId="10" xfId="1" applyNumberFormat="1" applyFont="1" applyFill="1" applyBorder="1" applyAlignment="1">
      <alignment horizontal="center"/>
    </xf>
    <xf numFmtId="49" fontId="21" fillId="24" borderId="12" xfId="1" applyNumberFormat="1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4" fillId="25" borderId="10" xfId="1" applyNumberFormat="1" applyFont="1" applyFill="1" applyBorder="1" applyAlignment="1">
      <alignment wrapText="1"/>
    </xf>
    <xf numFmtId="49" fontId="24" fillId="25" borderId="10" xfId="1" applyNumberFormat="1" applyFont="1" applyFill="1" applyBorder="1" applyAlignment="1">
      <alignment horizontal="center" wrapText="1"/>
    </xf>
    <xf numFmtId="49" fontId="24" fillId="25" borderId="10" xfId="1" applyNumberFormat="1" applyFont="1" applyFill="1" applyBorder="1" applyAlignment="1">
      <alignment horizontal="center"/>
    </xf>
    <xf numFmtId="0" fontId="25" fillId="0" borderId="0" xfId="0" applyFont="1"/>
    <xf numFmtId="0" fontId="24" fillId="25" borderId="12" xfId="1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4" borderId="10" xfId="1" applyFont="1" applyFill="1" applyBorder="1" applyAlignment="1">
      <alignment wrapText="1"/>
    </xf>
    <xf numFmtId="0" fontId="22" fillId="26" borderId="12" xfId="1" applyFont="1" applyFill="1" applyBorder="1" applyAlignment="1">
      <alignment horizontal="left" vertical="center" wrapText="1"/>
    </xf>
    <xf numFmtId="0" fontId="24" fillId="24" borderId="10" xfId="1" applyFont="1" applyFill="1" applyBorder="1" applyAlignment="1">
      <alignment horizontal="center" wrapText="1"/>
    </xf>
    <xf numFmtId="0" fontId="24" fillId="24" borderId="10" xfId="1" applyFont="1" applyFill="1" applyBorder="1" applyAlignment="1">
      <alignment horizontal="center"/>
    </xf>
    <xf numFmtId="0" fontId="21" fillId="0" borderId="0" xfId="1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1" fillId="24" borderId="0" xfId="1" applyFont="1" applyFill="1"/>
    <xf numFmtId="0" fontId="24" fillId="0" borderId="0" xfId="1" applyFont="1"/>
    <xf numFmtId="0" fontId="32" fillId="0" borderId="0" xfId="1" applyFont="1" applyAlignment="1">
      <alignment horizontal="right"/>
    </xf>
    <xf numFmtId="0" fontId="33" fillId="0" borderId="0" xfId="1" applyFont="1" applyAlignment="1">
      <alignment horizontal="right"/>
    </xf>
    <xf numFmtId="0" fontId="31" fillId="24" borderId="0" xfId="1" applyFont="1" applyFill="1" applyBorder="1"/>
    <xf numFmtId="2" fontId="24" fillId="25" borderId="10" xfId="1" applyNumberFormat="1" applyFont="1" applyFill="1" applyBorder="1" applyAlignment="1">
      <alignment horizontal="right"/>
    </xf>
    <xf numFmtId="2" fontId="27" fillId="25" borderId="10" xfId="0" applyNumberFormat="1" applyFont="1" applyFill="1" applyBorder="1" applyAlignment="1">
      <alignment horizontal="right"/>
    </xf>
    <xf numFmtId="2" fontId="22" fillId="26" borderId="10" xfId="1" applyNumberFormat="1" applyFont="1" applyFill="1" applyBorder="1" applyAlignment="1">
      <alignment horizontal="right"/>
    </xf>
    <xf numFmtId="2" fontId="28" fillId="26" borderId="10" xfId="0" applyNumberFormat="1" applyFont="1" applyFill="1" applyBorder="1" applyAlignment="1">
      <alignment horizontal="right"/>
    </xf>
    <xf numFmtId="2" fontId="21" fillId="0" borderId="10" xfId="1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2" fillId="25" borderId="10" xfId="1" applyNumberFormat="1" applyFont="1" applyFill="1" applyBorder="1" applyAlignment="1">
      <alignment horizontal="right"/>
    </xf>
    <xf numFmtId="2" fontId="21" fillId="0" borderId="10" xfId="1" applyNumberFormat="1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2" fontId="22" fillId="0" borderId="10" xfId="1" applyNumberFormat="1" applyFont="1" applyFill="1" applyBorder="1" applyAlignment="1">
      <alignment horizontal="right"/>
    </xf>
    <xf numFmtId="2" fontId="24" fillId="0" borderId="10" xfId="1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2" fontId="28" fillId="25" borderId="10" xfId="0" applyNumberFormat="1" applyFont="1" applyFill="1" applyBorder="1" applyAlignment="1">
      <alignment horizontal="right"/>
    </xf>
    <xf numFmtId="2" fontId="28" fillId="25" borderId="10" xfId="0" applyNumberFormat="1" applyFont="1" applyFill="1" applyBorder="1"/>
    <xf numFmtId="2" fontId="28" fillId="26" borderId="10" xfId="0" applyNumberFormat="1" applyFont="1" applyFill="1" applyBorder="1"/>
    <xf numFmtId="2" fontId="26" fillId="0" borderId="10" xfId="0" applyNumberFormat="1" applyFont="1" applyBorder="1"/>
    <xf numFmtId="2" fontId="25" fillId="0" borderId="10" xfId="0" applyNumberFormat="1" applyFont="1" applyBorder="1"/>
    <xf numFmtId="0" fontId="21" fillId="24" borderId="10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/>
    </xf>
    <xf numFmtId="0" fontId="31" fillId="0" borderId="0" xfId="1" applyFont="1" applyAlignment="1">
      <alignment horizontal="right"/>
    </xf>
    <xf numFmtId="0" fontId="30" fillId="0" borderId="0" xfId="0" applyFont="1" applyAlignment="1">
      <alignment horizontal="right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zoomScaleNormal="100" workbookViewId="0">
      <selection activeCell="F5" sqref="F5:O5"/>
    </sheetView>
  </sheetViews>
  <sheetFormatPr defaultRowHeight="15" x14ac:dyDescent="0.25"/>
  <cols>
    <col min="1" max="1" width="44.42578125" customWidth="1"/>
    <col min="2" max="2" width="6.140625" hidden="1" customWidth="1"/>
    <col min="3" max="3" width="7.28515625" customWidth="1"/>
    <col min="4" max="4" width="6.85546875" customWidth="1"/>
    <col min="5" max="5" width="6.42578125" customWidth="1"/>
    <col min="6" max="6" width="5.85546875" customWidth="1"/>
    <col min="7" max="7" width="7" customWidth="1"/>
    <col min="8" max="8" width="6.28515625" customWidth="1"/>
    <col min="9" max="9" width="5.7109375" customWidth="1"/>
    <col min="10" max="10" width="4.42578125" customWidth="1"/>
    <col min="11" max="11" width="8.28515625" customWidth="1"/>
    <col min="12" max="12" width="10" customWidth="1"/>
    <col min="13" max="13" width="9.42578125" customWidth="1"/>
    <col min="14" max="14" width="10" customWidth="1"/>
    <col min="15" max="15" width="9.5703125" bestFit="1" customWidth="1"/>
  </cols>
  <sheetData>
    <row r="1" spans="1:15" x14ac:dyDescent="0.25">
      <c r="A1" s="16"/>
      <c r="B1" s="16"/>
      <c r="C1" s="47"/>
      <c r="D1" s="47"/>
      <c r="E1" s="47"/>
      <c r="F1" s="47"/>
      <c r="G1" s="47"/>
      <c r="H1" s="48"/>
      <c r="I1" s="49"/>
      <c r="J1" s="50"/>
      <c r="K1" s="47" t="s">
        <v>129</v>
      </c>
      <c r="L1" s="75" t="s">
        <v>130</v>
      </c>
      <c r="M1" s="75"/>
      <c r="N1" s="75"/>
      <c r="O1" s="75"/>
    </row>
    <row r="2" spans="1:15" x14ac:dyDescent="0.25">
      <c r="A2" s="16"/>
      <c r="B2" s="16"/>
      <c r="C2" s="47"/>
      <c r="D2" s="74" t="s">
        <v>131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25">
      <c r="A3" s="16"/>
      <c r="B3" s="16"/>
      <c r="C3" s="47"/>
      <c r="D3" s="47"/>
      <c r="E3" s="74" t="s">
        <v>132</v>
      </c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25">
      <c r="A4" s="16"/>
      <c r="B4" s="16"/>
      <c r="C4" s="74" t="s">
        <v>133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.75" customHeight="1" x14ac:dyDescent="0.25">
      <c r="A5" s="17"/>
      <c r="B5" s="17"/>
      <c r="C5" s="51"/>
      <c r="D5" s="51"/>
      <c r="E5" s="51"/>
      <c r="F5" s="74" t="s">
        <v>136</v>
      </c>
      <c r="G5" s="74"/>
      <c r="H5" s="74"/>
      <c r="I5" s="74"/>
      <c r="J5" s="74"/>
      <c r="K5" s="74"/>
      <c r="L5" s="74"/>
      <c r="M5" s="74"/>
      <c r="N5" s="74"/>
      <c r="O5" s="74"/>
    </row>
    <row r="6" spans="1:15" ht="15.75" customHeight="1" x14ac:dyDescent="0.25">
      <c r="A6" s="17"/>
      <c r="B6" s="17"/>
      <c r="C6" s="17"/>
      <c r="D6" s="17"/>
      <c r="E6" s="17"/>
      <c r="F6" s="45"/>
      <c r="G6" s="45"/>
      <c r="H6" s="45"/>
      <c r="I6" s="45"/>
      <c r="J6" s="45"/>
      <c r="K6" s="45"/>
      <c r="L6" s="45"/>
      <c r="M6" s="45"/>
      <c r="N6" s="45"/>
    </row>
    <row r="7" spans="1:15" ht="15" customHeight="1" x14ac:dyDescent="0.25">
      <c r="A7" s="73" t="s">
        <v>83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51" x14ac:dyDescent="0.25">
      <c r="A8" s="1" t="s">
        <v>0</v>
      </c>
      <c r="B8" s="1" t="s">
        <v>1</v>
      </c>
      <c r="C8" s="1" t="s">
        <v>1</v>
      </c>
      <c r="D8" s="1" t="s">
        <v>2</v>
      </c>
      <c r="E8" s="1" t="s">
        <v>3</v>
      </c>
      <c r="F8" s="69" t="s">
        <v>4</v>
      </c>
      <c r="G8" s="69"/>
      <c r="H8" s="69"/>
      <c r="I8" s="69"/>
      <c r="J8" s="70"/>
      <c r="K8" s="1" t="s">
        <v>5</v>
      </c>
      <c r="L8" s="2" t="s">
        <v>126</v>
      </c>
      <c r="M8" s="34" t="s">
        <v>127</v>
      </c>
      <c r="N8" s="46" t="s">
        <v>134</v>
      </c>
      <c r="O8" s="46" t="s">
        <v>135</v>
      </c>
    </row>
    <row r="9" spans="1:15" ht="50.25" customHeight="1" x14ac:dyDescent="0.25">
      <c r="A9" s="1"/>
      <c r="B9" s="1"/>
      <c r="C9" s="1"/>
      <c r="D9" s="1"/>
      <c r="E9" s="1"/>
      <c r="F9" s="1" t="s">
        <v>6</v>
      </c>
      <c r="G9" s="1" t="s">
        <v>7</v>
      </c>
      <c r="H9" s="1" t="s">
        <v>8</v>
      </c>
      <c r="I9" s="71" t="s">
        <v>9</v>
      </c>
      <c r="J9" s="72"/>
      <c r="K9" s="1"/>
      <c r="L9" s="3"/>
      <c r="M9" s="29"/>
      <c r="N9" s="29"/>
      <c r="O9" s="29"/>
    </row>
    <row r="10" spans="1:15" x14ac:dyDescent="0.25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3"/>
      <c r="M10" s="29"/>
      <c r="N10" s="29"/>
      <c r="O10" s="29"/>
    </row>
    <row r="11" spans="1:15" ht="27.75" customHeight="1" x14ac:dyDescent="0.25">
      <c r="A11" s="35" t="s">
        <v>10</v>
      </c>
      <c r="B11" s="19" t="s">
        <v>11</v>
      </c>
      <c r="C11" s="36" t="s">
        <v>82</v>
      </c>
      <c r="D11" s="37" t="s">
        <v>12</v>
      </c>
      <c r="E11" s="37" t="s">
        <v>13</v>
      </c>
      <c r="F11" s="37"/>
      <c r="G11" s="37"/>
      <c r="H11" s="37"/>
      <c r="I11" s="37"/>
      <c r="J11" s="37"/>
      <c r="K11" s="37"/>
      <c r="L11" s="52">
        <f>L12+L18+L41</f>
        <v>2213.3000000000002</v>
      </c>
      <c r="M11" s="53">
        <f>M12+M18+M41+M47</f>
        <v>2428.1499999999996</v>
      </c>
      <c r="N11" s="53">
        <v>2341.27</v>
      </c>
      <c r="O11" s="65">
        <f>N11/M11*100</f>
        <v>96.421967341391607</v>
      </c>
    </row>
    <row r="12" spans="1:15" ht="52.5" customHeight="1" x14ac:dyDescent="0.25">
      <c r="A12" s="21" t="s">
        <v>15</v>
      </c>
      <c r="B12" s="22" t="s">
        <v>11</v>
      </c>
      <c r="C12" s="22" t="s">
        <v>82</v>
      </c>
      <c r="D12" s="23" t="s">
        <v>12</v>
      </c>
      <c r="E12" s="23" t="s">
        <v>16</v>
      </c>
      <c r="F12" s="23"/>
      <c r="G12" s="23"/>
      <c r="H12" s="23"/>
      <c r="I12" s="23"/>
      <c r="J12" s="23"/>
      <c r="K12" s="23"/>
      <c r="L12" s="54">
        <f t="shared" ref="L12:M16" si="0">L13</f>
        <v>497.2</v>
      </c>
      <c r="M12" s="55">
        <f t="shared" si="0"/>
        <v>499.01</v>
      </c>
      <c r="N12" s="55">
        <f>N13</f>
        <v>499.01</v>
      </c>
      <c r="O12" s="66">
        <f t="shared" ref="O12:O75" si="1">N12/M12*100</f>
        <v>100</v>
      </c>
    </row>
    <row r="13" spans="1:15" ht="42.75" customHeight="1" x14ac:dyDescent="0.25">
      <c r="A13" s="6" t="s">
        <v>17</v>
      </c>
      <c r="B13" s="15" t="s">
        <v>11</v>
      </c>
      <c r="C13" s="15" t="s">
        <v>82</v>
      </c>
      <c r="D13" s="7" t="s">
        <v>12</v>
      </c>
      <c r="E13" s="7" t="s">
        <v>16</v>
      </c>
      <c r="F13" s="7" t="s">
        <v>18</v>
      </c>
      <c r="G13" s="7" t="s">
        <v>19</v>
      </c>
      <c r="H13" s="7" t="s">
        <v>13</v>
      </c>
      <c r="I13" s="7" t="s">
        <v>20</v>
      </c>
      <c r="J13" s="7" t="s">
        <v>19</v>
      </c>
      <c r="K13" s="7" t="s">
        <v>14</v>
      </c>
      <c r="L13" s="56">
        <f t="shared" si="0"/>
        <v>497.2</v>
      </c>
      <c r="M13" s="57">
        <f t="shared" si="0"/>
        <v>499.01</v>
      </c>
      <c r="N13" s="57">
        <f>N14</f>
        <v>499.01</v>
      </c>
      <c r="O13" s="67">
        <f t="shared" si="1"/>
        <v>100</v>
      </c>
    </row>
    <row r="14" spans="1:15" ht="22.5" customHeight="1" x14ac:dyDescent="0.25">
      <c r="A14" s="8" t="s">
        <v>21</v>
      </c>
      <c r="B14" s="15" t="s">
        <v>11</v>
      </c>
      <c r="C14" s="15" t="s">
        <v>82</v>
      </c>
      <c r="D14" s="7" t="s">
        <v>12</v>
      </c>
      <c r="E14" s="7" t="s">
        <v>16</v>
      </c>
      <c r="F14" s="7" t="s">
        <v>18</v>
      </c>
      <c r="G14" s="7" t="s">
        <v>22</v>
      </c>
      <c r="H14" s="7" t="s">
        <v>13</v>
      </c>
      <c r="I14" s="7" t="s">
        <v>20</v>
      </c>
      <c r="J14" s="7" t="s">
        <v>19</v>
      </c>
      <c r="K14" s="7" t="s">
        <v>14</v>
      </c>
      <c r="L14" s="56">
        <f t="shared" si="0"/>
        <v>497.2</v>
      </c>
      <c r="M14" s="57">
        <f t="shared" si="0"/>
        <v>499.01</v>
      </c>
      <c r="N14" s="57">
        <f>N15</f>
        <v>499.01</v>
      </c>
      <c r="O14" s="67">
        <f t="shared" si="1"/>
        <v>100</v>
      </c>
    </row>
    <row r="15" spans="1:15" ht="41.25" customHeight="1" x14ac:dyDescent="0.25">
      <c r="A15" s="9" t="s">
        <v>23</v>
      </c>
      <c r="B15" s="15" t="s">
        <v>11</v>
      </c>
      <c r="C15" s="15" t="s">
        <v>82</v>
      </c>
      <c r="D15" s="7" t="s">
        <v>12</v>
      </c>
      <c r="E15" s="7" t="s">
        <v>16</v>
      </c>
      <c r="F15" s="7" t="s">
        <v>18</v>
      </c>
      <c r="G15" s="7" t="s">
        <v>22</v>
      </c>
      <c r="H15" s="7" t="s">
        <v>13</v>
      </c>
      <c r="I15" s="7" t="s">
        <v>24</v>
      </c>
      <c r="J15" s="7" t="s">
        <v>19</v>
      </c>
      <c r="K15" s="7" t="s">
        <v>14</v>
      </c>
      <c r="L15" s="56">
        <f t="shared" si="0"/>
        <v>497.2</v>
      </c>
      <c r="M15" s="57">
        <f t="shared" si="0"/>
        <v>499.01</v>
      </c>
      <c r="N15" s="57">
        <f>N16</f>
        <v>499.01</v>
      </c>
      <c r="O15" s="67">
        <f t="shared" si="1"/>
        <v>100</v>
      </c>
    </row>
    <row r="16" spans="1:15" ht="55.5" customHeight="1" x14ac:dyDescent="0.25">
      <c r="A16" s="9" t="s">
        <v>25</v>
      </c>
      <c r="B16" s="15" t="s">
        <v>11</v>
      </c>
      <c r="C16" s="15" t="s">
        <v>82</v>
      </c>
      <c r="D16" s="7" t="s">
        <v>12</v>
      </c>
      <c r="E16" s="7" t="s">
        <v>16</v>
      </c>
      <c r="F16" s="7" t="s">
        <v>18</v>
      </c>
      <c r="G16" s="7" t="s">
        <v>22</v>
      </c>
      <c r="H16" s="7" t="s">
        <v>13</v>
      </c>
      <c r="I16" s="7" t="s">
        <v>24</v>
      </c>
      <c r="J16" s="7" t="s">
        <v>19</v>
      </c>
      <c r="K16" s="7" t="s">
        <v>26</v>
      </c>
      <c r="L16" s="56">
        <f t="shared" si="0"/>
        <v>497.2</v>
      </c>
      <c r="M16" s="57">
        <f t="shared" si="0"/>
        <v>499.01</v>
      </c>
      <c r="N16" s="57">
        <f>N17</f>
        <v>499.01</v>
      </c>
      <c r="O16" s="67">
        <f t="shared" si="1"/>
        <v>100</v>
      </c>
    </row>
    <row r="17" spans="1:15" ht="55.5" customHeight="1" x14ac:dyDescent="0.25">
      <c r="A17" s="10" t="s">
        <v>84</v>
      </c>
      <c r="B17" s="15"/>
      <c r="C17" s="15" t="s">
        <v>82</v>
      </c>
      <c r="D17" s="7" t="s">
        <v>12</v>
      </c>
      <c r="E17" s="7" t="s">
        <v>16</v>
      </c>
      <c r="F17" s="7" t="s">
        <v>18</v>
      </c>
      <c r="G17" s="7" t="s">
        <v>22</v>
      </c>
      <c r="H17" s="7" t="s">
        <v>13</v>
      </c>
      <c r="I17" s="7" t="s">
        <v>24</v>
      </c>
      <c r="J17" s="7" t="s">
        <v>19</v>
      </c>
      <c r="K17" s="7" t="s">
        <v>85</v>
      </c>
      <c r="L17" s="56">
        <v>497.2</v>
      </c>
      <c r="M17" s="57">
        <v>499.01</v>
      </c>
      <c r="N17" s="57">
        <v>499.01</v>
      </c>
      <c r="O17" s="67">
        <f t="shared" si="1"/>
        <v>100</v>
      </c>
    </row>
    <row r="18" spans="1:15" s="38" customFormat="1" ht="64.5" customHeight="1" x14ac:dyDescent="0.25">
      <c r="A18" s="21" t="s">
        <v>28</v>
      </c>
      <c r="B18" s="22" t="s">
        <v>11</v>
      </c>
      <c r="C18" s="22" t="s">
        <v>82</v>
      </c>
      <c r="D18" s="23" t="s">
        <v>12</v>
      </c>
      <c r="E18" s="23" t="s">
        <v>29</v>
      </c>
      <c r="F18" s="23"/>
      <c r="G18" s="23"/>
      <c r="H18" s="23"/>
      <c r="I18" s="23"/>
      <c r="J18" s="23"/>
      <c r="K18" s="23"/>
      <c r="L18" s="54">
        <f>L19+L27</f>
        <v>1688.8</v>
      </c>
      <c r="M18" s="55">
        <f>M19+M27+M38</f>
        <v>1854.5999999999997</v>
      </c>
      <c r="N18" s="55">
        <f>N19+N27+N38</f>
        <v>1767.7240999999997</v>
      </c>
      <c r="O18" s="66">
        <f t="shared" si="1"/>
        <v>95.315652970991053</v>
      </c>
    </row>
    <row r="19" spans="1:15" ht="69.75" customHeight="1" x14ac:dyDescent="0.25">
      <c r="A19" s="10" t="s">
        <v>70</v>
      </c>
      <c r="B19" s="15" t="s">
        <v>11</v>
      </c>
      <c r="C19" s="15" t="s">
        <v>82</v>
      </c>
      <c r="D19" s="7" t="s">
        <v>12</v>
      </c>
      <c r="E19" s="7" t="s">
        <v>29</v>
      </c>
      <c r="F19" s="7" t="s">
        <v>30</v>
      </c>
      <c r="G19" s="7" t="s">
        <v>19</v>
      </c>
      <c r="H19" s="7" t="s">
        <v>13</v>
      </c>
      <c r="I19" s="7" t="s">
        <v>20</v>
      </c>
      <c r="J19" s="7" t="s">
        <v>19</v>
      </c>
      <c r="K19" s="7" t="s">
        <v>14</v>
      </c>
      <c r="L19" s="56">
        <v>62.5</v>
      </c>
      <c r="M19" s="57">
        <f>M20+M25</f>
        <v>241.1</v>
      </c>
      <c r="N19" s="57">
        <f>N20+N25</f>
        <v>241.1</v>
      </c>
      <c r="O19" s="67">
        <f t="shared" si="1"/>
        <v>100</v>
      </c>
    </row>
    <row r="20" spans="1:15" ht="66" customHeight="1" x14ac:dyDescent="0.25">
      <c r="A20" s="11" t="s">
        <v>31</v>
      </c>
      <c r="B20" s="15" t="s">
        <v>11</v>
      </c>
      <c r="C20" s="15" t="s">
        <v>82</v>
      </c>
      <c r="D20" s="7" t="s">
        <v>12</v>
      </c>
      <c r="E20" s="7" t="s">
        <v>29</v>
      </c>
      <c r="F20" s="7" t="s">
        <v>30</v>
      </c>
      <c r="G20" s="7" t="s">
        <v>22</v>
      </c>
      <c r="H20" s="7" t="s">
        <v>13</v>
      </c>
      <c r="I20" s="7" t="s">
        <v>20</v>
      </c>
      <c r="J20" s="7" t="s">
        <v>19</v>
      </c>
      <c r="K20" s="7" t="s">
        <v>14</v>
      </c>
      <c r="L20" s="56">
        <v>62.5</v>
      </c>
      <c r="M20" s="57">
        <f t="shared" ref="M20:N22" si="2">M21</f>
        <v>62.5</v>
      </c>
      <c r="N20" s="57">
        <f t="shared" si="2"/>
        <v>62.5</v>
      </c>
      <c r="O20" s="67">
        <f t="shared" si="1"/>
        <v>100</v>
      </c>
    </row>
    <row r="21" spans="1:15" ht="41.25" customHeight="1" x14ac:dyDescent="0.25">
      <c r="A21" s="12" t="s">
        <v>32</v>
      </c>
      <c r="B21" s="15" t="s">
        <v>11</v>
      </c>
      <c r="C21" s="15" t="s">
        <v>82</v>
      </c>
      <c r="D21" s="7" t="s">
        <v>12</v>
      </c>
      <c r="E21" s="7" t="s">
        <v>29</v>
      </c>
      <c r="F21" s="7" t="s">
        <v>30</v>
      </c>
      <c r="G21" s="7" t="s">
        <v>22</v>
      </c>
      <c r="H21" s="7" t="s">
        <v>13</v>
      </c>
      <c r="I21" s="7" t="s">
        <v>33</v>
      </c>
      <c r="J21" s="7" t="s">
        <v>19</v>
      </c>
      <c r="K21" s="7" t="s">
        <v>14</v>
      </c>
      <c r="L21" s="56">
        <v>62.5</v>
      </c>
      <c r="M21" s="57">
        <f t="shared" si="2"/>
        <v>62.5</v>
      </c>
      <c r="N21" s="57">
        <f t="shared" si="2"/>
        <v>62.5</v>
      </c>
      <c r="O21" s="67">
        <f t="shared" si="1"/>
        <v>100</v>
      </c>
    </row>
    <row r="22" spans="1:15" ht="31.5" customHeight="1" x14ac:dyDescent="0.25">
      <c r="A22" s="10" t="s">
        <v>34</v>
      </c>
      <c r="B22" s="15" t="s">
        <v>11</v>
      </c>
      <c r="C22" s="15" t="s">
        <v>82</v>
      </c>
      <c r="D22" s="7" t="s">
        <v>12</v>
      </c>
      <c r="E22" s="7" t="s">
        <v>29</v>
      </c>
      <c r="F22" s="7" t="s">
        <v>30</v>
      </c>
      <c r="G22" s="7" t="s">
        <v>22</v>
      </c>
      <c r="H22" s="7" t="s">
        <v>13</v>
      </c>
      <c r="I22" s="7" t="s">
        <v>33</v>
      </c>
      <c r="J22" s="7" t="s">
        <v>19</v>
      </c>
      <c r="K22" s="7" t="s">
        <v>35</v>
      </c>
      <c r="L22" s="56">
        <f>L23</f>
        <v>62.5</v>
      </c>
      <c r="M22" s="57">
        <f t="shared" si="2"/>
        <v>62.5</v>
      </c>
      <c r="N22" s="57">
        <f t="shared" si="2"/>
        <v>62.5</v>
      </c>
      <c r="O22" s="67">
        <f t="shared" si="1"/>
        <v>100</v>
      </c>
    </row>
    <row r="23" spans="1:15" ht="38.25" customHeight="1" x14ac:dyDescent="0.25">
      <c r="A23" s="10" t="s">
        <v>86</v>
      </c>
      <c r="B23" s="15"/>
      <c r="C23" s="15" t="s">
        <v>82</v>
      </c>
      <c r="D23" s="7" t="s">
        <v>12</v>
      </c>
      <c r="E23" s="7" t="s">
        <v>29</v>
      </c>
      <c r="F23" s="7" t="s">
        <v>30</v>
      </c>
      <c r="G23" s="7" t="s">
        <v>22</v>
      </c>
      <c r="H23" s="7" t="s">
        <v>13</v>
      </c>
      <c r="I23" s="7" t="s">
        <v>33</v>
      </c>
      <c r="J23" s="7" t="s">
        <v>19</v>
      </c>
      <c r="K23" s="7" t="s">
        <v>37</v>
      </c>
      <c r="L23" s="56">
        <v>62.5</v>
      </c>
      <c r="M23" s="57">
        <v>62.5</v>
      </c>
      <c r="N23" s="57">
        <v>62.5</v>
      </c>
      <c r="O23" s="67">
        <f t="shared" si="1"/>
        <v>100</v>
      </c>
    </row>
    <row r="24" spans="1:15" ht="40.5" customHeight="1" x14ac:dyDescent="0.25">
      <c r="A24" s="32" t="s">
        <v>120</v>
      </c>
      <c r="B24" s="15"/>
      <c r="C24" s="15" t="s">
        <v>82</v>
      </c>
      <c r="D24" s="7" t="s">
        <v>12</v>
      </c>
      <c r="E24" s="7" t="s">
        <v>29</v>
      </c>
      <c r="F24" s="7" t="s">
        <v>30</v>
      </c>
      <c r="G24" s="7" t="s">
        <v>47</v>
      </c>
      <c r="H24" s="7" t="s">
        <v>43</v>
      </c>
      <c r="I24" s="7" t="s">
        <v>101</v>
      </c>
      <c r="J24" s="7" t="s">
        <v>19</v>
      </c>
      <c r="K24" s="7" t="s">
        <v>14</v>
      </c>
      <c r="L24" s="56">
        <v>0</v>
      </c>
      <c r="M24" s="57">
        <f>M25</f>
        <v>178.6</v>
      </c>
      <c r="N24" s="57">
        <f>N25</f>
        <v>178.6</v>
      </c>
      <c r="O24" s="67">
        <f t="shared" si="1"/>
        <v>100</v>
      </c>
    </row>
    <row r="25" spans="1:15" ht="83.25" customHeight="1" x14ac:dyDescent="0.25">
      <c r="A25" s="9" t="s">
        <v>25</v>
      </c>
      <c r="B25" s="15"/>
      <c r="C25" s="15" t="s">
        <v>82</v>
      </c>
      <c r="D25" s="7" t="s">
        <v>12</v>
      </c>
      <c r="E25" s="7" t="s">
        <v>29</v>
      </c>
      <c r="F25" s="7" t="s">
        <v>30</v>
      </c>
      <c r="G25" s="7" t="s">
        <v>47</v>
      </c>
      <c r="H25" s="7" t="s">
        <v>43</v>
      </c>
      <c r="I25" s="7" t="s">
        <v>101</v>
      </c>
      <c r="J25" s="7" t="s">
        <v>19</v>
      </c>
      <c r="K25" s="7" t="s">
        <v>26</v>
      </c>
      <c r="L25" s="56">
        <v>0</v>
      </c>
      <c r="M25" s="57">
        <f>M26</f>
        <v>178.6</v>
      </c>
      <c r="N25" s="57">
        <f>N26</f>
        <v>178.6</v>
      </c>
      <c r="O25" s="67">
        <f t="shared" si="1"/>
        <v>100</v>
      </c>
    </row>
    <row r="26" spans="1:15" ht="38.25" customHeight="1" x14ac:dyDescent="0.25">
      <c r="A26" s="10" t="s">
        <v>84</v>
      </c>
      <c r="B26" s="15"/>
      <c r="C26" s="15" t="s">
        <v>82</v>
      </c>
      <c r="D26" s="7" t="s">
        <v>12</v>
      </c>
      <c r="E26" s="7" t="s">
        <v>29</v>
      </c>
      <c r="F26" s="7" t="s">
        <v>30</v>
      </c>
      <c r="G26" s="7" t="s">
        <v>47</v>
      </c>
      <c r="H26" s="7" t="s">
        <v>43</v>
      </c>
      <c r="I26" s="7" t="s">
        <v>101</v>
      </c>
      <c r="J26" s="7" t="s">
        <v>19</v>
      </c>
      <c r="K26" s="7" t="s">
        <v>85</v>
      </c>
      <c r="L26" s="56">
        <v>0</v>
      </c>
      <c r="M26" s="57">
        <v>178.6</v>
      </c>
      <c r="N26" s="57">
        <v>178.6</v>
      </c>
      <c r="O26" s="67">
        <f t="shared" si="1"/>
        <v>100</v>
      </c>
    </row>
    <row r="27" spans="1:15" ht="25.5" x14ac:dyDescent="0.25">
      <c r="A27" s="6" t="s">
        <v>38</v>
      </c>
      <c r="B27" s="15" t="s">
        <v>11</v>
      </c>
      <c r="C27" s="15" t="s">
        <v>82</v>
      </c>
      <c r="D27" s="7" t="s">
        <v>12</v>
      </c>
      <c r="E27" s="7" t="s">
        <v>29</v>
      </c>
      <c r="F27" s="7" t="s">
        <v>39</v>
      </c>
      <c r="G27" s="7" t="s">
        <v>19</v>
      </c>
      <c r="H27" s="7" t="s">
        <v>13</v>
      </c>
      <c r="I27" s="7" t="s">
        <v>20</v>
      </c>
      <c r="J27" s="7" t="s">
        <v>19</v>
      </c>
      <c r="K27" s="7" t="s">
        <v>14</v>
      </c>
      <c r="L27" s="56">
        <f>L28+L35</f>
        <v>1626.3</v>
      </c>
      <c r="M27" s="57">
        <f>M28+M35</f>
        <v>1596.3799999999999</v>
      </c>
      <c r="N27" s="57">
        <f>N28+N35</f>
        <v>1509.5059999999999</v>
      </c>
      <c r="O27" s="67">
        <f t="shared" si="1"/>
        <v>94.558062616670213</v>
      </c>
    </row>
    <row r="28" spans="1:15" ht="45" customHeight="1" x14ac:dyDescent="0.25">
      <c r="A28" s="9" t="s">
        <v>23</v>
      </c>
      <c r="B28" s="15" t="s">
        <v>11</v>
      </c>
      <c r="C28" s="15" t="s">
        <v>82</v>
      </c>
      <c r="D28" s="7" t="s">
        <v>12</v>
      </c>
      <c r="E28" s="7" t="s">
        <v>29</v>
      </c>
      <c r="F28" s="7" t="s">
        <v>39</v>
      </c>
      <c r="G28" s="7" t="s">
        <v>19</v>
      </c>
      <c r="H28" s="7" t="s">
        <v>13</v>
      </c>
      <c r="I28" s="7" t="s">
        <v>24</v>
      </c>
      <c r="J28" s="7" t="s">
        <v>19</v>
      </c>
      <c r="K28" s="7" t="s">
        <v>14</v>
      </c>
      <c r="L28" s="56">
        <f>L29+L31+L33</f>
        <v>1383.3</v>
      </c>
      <c r="M28" s="57">
        <f>M29+M31+M33</f>
        <v>1353.3799999999999</v>
      </c>
      <c r="N28" s="57">
        <f>N29+N31+N33</f>
        <v>1266.5059999999999</v>
      </c>
      <c r="O28" s="67">
        <f t="shared" si="1"/>
        <v>93.580960262453999</v>
      </c>
    </row>
    <row r="29" spans="1:15" ht="75" customHeight="1" x14ac:dyDescent="0.25">
      <c r="A29" s="9" t="s">
        <v>25</v>
      </c>
      <c r="B29" s="15" t="s">
        <v>11</v>
      </c>
      <c r="C29" s="15" t="s">
        <v>82</v>
      </c>
      <c r="D29" s="7" t="s">
        <v>12</v>
      </c>
      <c r="E29" s="7" t="s">
        <v>29</v>
      </c>
      <c r="F29" s="7" t="s">
        <v>39</v>
      </c>
      <c r="G29" s="7" t="s">
        <v>19</v>
      </c>
      <c r="H29" s="7" t="s">
        <v>13</v>
      </c>
      <c r="I29" s="7" t="s">
        <v>24</v>
      </c>
      <c r="J29" s="7" t="s">
        <v>19</v>
      </c>
      <c r="K29" s="7" t="s">
        <v>26</v>
      </c>
      <c r="L29" s="56">
        <v>1005.3</v>
      </c>
      <c r="M29" s="57">
        <f>M30</f>
        <v>968.55</v>
      </c>
      <c r="N29" s="57">
        <f>N30</f>
        <v>948.55</v>
      </c>
      <c r="O29" s="67">
        <f t="shared" si="1"/>
        <v>97.935057560270508</v>
      </c>
    </row>
    <row r="30" spans="1:15" ht="25.5" x14ac:dyDescent="0.25">
      <c r="A30" s="10" t="s">
        <v>84</v>
      </c>
      <c r="B30" s="15"/>
      <c r="C30" s="15" t="s">
        <v>82</v>
      </c>
      <c r="D30" s="7" t="s">
        <v>12</v>
      </c>
      <c r="E30" s="7" t="s">
        <v>29</v>
      </c>
      <c r="F30" s="7" t="s">
        <v>39</v>
      </c>
      <c r="G30" s="7" t="s">
        <v>19</v>
      </c>
      <c r="H30" s="7" t="s">
        <v>13</v>
      </c>
      <c r="I30" s="7" t="s">
        <v>24</v>
      </c>
      <c r="J30" s="7" t="s">
        <v>19</v>
      </c>
      <c r="K30" s="7" t="s">
        <v>85</v>
      </c>
      <c r="L30" s="56">
        <v>1005.3</v>
      </c>
      <c r="M30" s="57">
        <v>968.55</v>
      </c>
      <c r="N30" s="57">
        <v>948.55</v>
      </c>
      <c r="O30" s="67">
        <f t="shared" si="1"/>
        <v>97.935057560270508</v>
      </c>
    </row>
    <row r="31" spans="1:15" ht="25.5" x14ac:dyDescent="0.25">
      <c r="A31" s="10" t="s">
        <v>34</v>
      </c>
      <c r="B31" s="15" t="s">
        <v>11</v>
      </c>
      <c r="C31" s="15" t="s">
        <v>82</v>
      </c>
      <c r="D31" s="7" t="s">
        <v>12</v>
      </c>
      <c r="E31" s="7" t="s">
        <v>29</v>
      </c>
      <c r="F31" s="7" t="s">
        <v>39</v>
      </c>
      <c r="G31" s="7" t="s">
        <v>19</v>
      </c>
      <c r="H31" s="7" t="s">
        <v>13</v>
      </c>
      <c r="I31" s="7" t="s">
        <v>24</v>
      </c>
      <c r="J31" s="7" t="s">
        <v>19</v>
      </c>
      <c r="K31" s="7" t="s">
        <v>35</v>
      </c>
      <c r="L31" s="56">
        <v>360</v>
      </c>
      <c r="M31" s="57">
        <f>M32</f>
        <v>368.83</v>
      </c>
      <c r="N31" s="57">
        <f>N32</f>
        <v>310.52999999999997</v>
      </c>
      <c r="O31" s="67">
        <f t="shared" si="1"/>
        <v>84.193259767372496</v>
      </c>
    </row>
    <row r="32" spans="1:15" ht="38.25" x14ac:dyDescent="0.25">
      <c r="A32" s="10" t="s">
        <v>86</v>
      </c>
      <c r="B32" s="15"/>
      <c r="C32" s="15" t="s">
        <v>82</v>
      </c>
      <c r="D32" s="7" t="s">
        <v>12</v>
      </c>
      <c r="E32" s="7" t="s">
        <v>29</v>
      </c>
      <c r="F32" s="7" t="s">
        <v>39</v>
      </c>
      <c r="G32" s="7" t="s">
        <v>19</v>
      </c>
      <c r="H32" s="7" t="s">
        <v>13</v>
      </c>
      <c r="I32" s="7" t="s">
        <v>24</v>
      </c>
      <c r="J32" s="7" t="s">
        <v>19</v>
      </c>
      <c r="K32" s="7" t="s">
        <v>37</v>
      </c>
      <c r="L32" s="56">
        <v>360</v>
      </c>
      <c r="M32" s="57">
        <v>368.83</v>
      </c>
      <c r="N32" s="57">
        <v>310.52999999999997</v>
      </c>
      <c r="O32" s="67">
        <f t="shared" si="1"/>
        <v>84.193259767372496</v>
      </c>
    </row>
    <row r="33" spans="1:15" ht="25.5" x14ac:dyDescent="0.25">
      <c r="A33" s="10" t="s">
        <v>40</v>
      </c>
      <c r="B33" s="15" t="s">
        <v>11</v>
      </c>
      <c r="C33" s="15" t="s">
        <v>82</v>
      </c>
      <c r="D33" s="7" t="s">
        <v>12</v>
      </c>
      <c r="E33" s="7" t="s">
        <v>29</v>
      </c>
      <c r="F33" s="7" t="s">
        <v>39</v>
      </c>
      <c r="G33" s="7" t="s">
        <v>19</v>
      </c>
      <c r="H33" s="7" t="s">
        <v>13</v>
      </c>
      <c r="I33" s="7" t="s">
        <v>24</v>
      </c>
      <c r="J33" s="7" t="s">
        <v>19</v>
      </c>
      <c r="K33" s="7" t="s">
        <v>41</v>
      </c>
      <c r="L33" s="56">
        <f>L34</f>
        <v>18</v>
      </c>
      <c r="M33" s="57">
        <f>M34</f>
        <v>16</v>
      </c>
      <c r="N33" s="57">
        <f>N34</f>
        <v>7.4260000000000002</v>
      </c>
      <c r="O33" s="67">
        <f t="shared" si="1"/>
        <v>46.412500000000001</v>
      </c>
    </row>
    <row r="34" spans="1:15" x14ac:dyDescent="0.25">
      <c r="A34" s="10" t="s">
        <v>87</v>
      </c>
      <c r="B34" s="15"/>
      <c r="C34" s="15" t="s">
        <v>82</v>
      </c>
      <c r="D34" s="7" t="s">
        <v>12</v>
      </c>
      <c r="E34" s="7" t="s">
        <v>29</v>
      </c>
      <c r="F34" s="7" t="s">
        <v>39</v>
      </c>
      <c r="G34" s="7" t="s">
        <v>19</v>
      </c>
      <c r="H34" s="7" t="s">
        <v>13</v>
      </c>
      <c r="I34" s="7" t="s">
        <v>24</v>
      </c>
      <c r="J34" s="7" t="s">
        <v>19</v>
      </c>
      <c r="K34" s="7" t="s">
        <v>88</v>
      </c>
      <c r="L34" s="56">
        <v>18</v>
      </c>
      <c r="M34" s="57">
        <v>16</v>
      </c>
      <c r="N34" s="57">
        <v>7.4260000000000002</v>
      </c>
      <c r="O34" s="67">
        <f t="shared" si="1"/>
        <v>46.412500000000001</v>
      </c>
    </row>
    <row r="35" spans="1:15" ht="25.5" x14ac:dyDescent="0.25">
      <c r="A35" s="10" t="s">
        <v>71</v>
      </c>
      <c r="B35" s="15" t="s">
        <v>11</v>
      </c>
      <c r="C35" s="15" t="s">
        <v>82</v>
      </c>
      <c r="D35" s="7" t="s">
        <v>12</v>
      </c>
      <c r="E35" s="7" t="s">
        <v>29</v>
      </c>
      <c r="F35" s="7" t="s">
        <v>39</v>
      </c>
      <c r="G35" s="7" t="s">
        <v>19</v>
      </c>
      <c r="H35" s="7" t="s">
        <v>13</v>
      </c>
      <c r="I35" s="7" t="s">
        <v>72</v>
      </c>
      <c r="J35" s="7" t="s">
        <v>19</v>
      </c>
      <c r="K35" s="7" t="s">
        <v>14</v>
      </c>
      <c r="L35" s="56">
        <f t="shared" ref="L35:N36" si="3">L36</f>
        <v>243</v>
      </c>
      <c r="M35" s="57">
        <f t="shared" si="3"/>
        <v>243</v>
      </c>
      <c r="N35" s="57">
        <f t="shared" si="3"/>
        <v>243</v>
      </c>
      <c r="O35" s="67">
        <f t="shared" si="1"/>
        <v>100</v>
      </c>
    </row>
    <row r="36" spans="1:15" x14ac:dyDescent="0.25">
      <c r="A36" s="10" t="s">
        <v>50</v>
      </c>
      <c r="B36" s="15" t="s">
        <v>11</v>
      </c>
      <c r="C36" s="15" t="s">
        <v>82</v>
      </c>
      <c r="D36" s="7" t="s">
        <v>12</v>
      </c>
      <c r="E36" s="7" t="s">
        <v>29</v>
      </c>
      <c r="F36" s="7" t="s">
        <v>39</v>
      </c>
      <c r="G36" s="7" t="s">
        <v>19</v>
      </c>
      <c r="H36" s="7" t="s">
        <v>13</v>
      </c>
      <c r="I36" s="7" t="s">
        <v>49</v>
      </c>
      <c r="J36" s="7" t="s">
        <v>19</v>
      </c>
      <c r="K36" s="7" t="s">
        <v>51</v>
      </c>
      <c r="L36" s="56">
        <f t="shared" si="3"/>
        <v>243</v>
      </c>
      <c r="M36" s="57">
        <f t="shared" si="3"/>
        <v>243</v>
      </c>
      <c r="N36" s="57">
        <f t="shared" si="3"/>
        <v>243</v>
      </c>
      <c r="O36" s="67">
        <f t="shared" si="1"/>
        <v>100</v>
      </c>
    </row>
    <row r="37" spans="1:15" x14ac:dyDescent="0.25">
      <c r="A37" s="10" t="s">
        <v>73</v>
      </c>
      <c r="B37" s="15"/>
      <c r="C37" s="15" t="s">
        <v>82</v>
      </c>
      <c r="D37" s="7" t="s">
        <v>12</v>
      </c>
      <c r="E37" s="7" t="s">
        <v>29</v>
      </c>
      <c r="F37" s="7" t="s">
        <v>39</v>
      </c>
      <c r="G37" s="7" t="s">
        <v>19</v>
      </c>
      <c r="H37" s="7" t="s">
        <v>13</v>
      </c>
      <c r="I37" s="7" t="s">
        <v>49</v>
      </c>
      <c r="J37" s="7" t="s">
        <v>19</v>
      </c>
      <c r="K37" s="7" t="s">
        <v>74</v>
      </c>
      <c r="L37" s="56">
        <v>243</v>
      </c>
      <c r="M37" s="57">
        <v>243</v>
      </c>
      <c r="N37" s="57">
        <v>243</v>
      </c>
      <c r="O37" s="67">
        <f t="shared" si="1"/>
        <v>100</v>
      </c>
    </row>
    <row r="38" spans="1:15" ht="38.25" x14ac:dyDescent="0.25">
      <c r="A38" s="10" t="s">
        <v>100</v>
      </c>
      <c r="B38" s="15"/>
      <c r="C38" s="15" t="s">
        <v>82</v>
      </c>
      <c r="D38" s="7" t="s">
        <v>12</v>
      </c>
      <c r="E38" s="7" t="s">
        <v>29</v>
      </c>
      <c r="F38" s="7" t="s">
        <v>98</v>
      </c>
      <c r="G38" s="7" t="s">
        <v>19</v>
      </c>
      <c r="H38" s="7" t="s">
        <v>13</v>
      </c>
      <c r="I38" s="7" t="s">
        <v>99</v>
      </c>
      <c r="J38" s="7" t="s">
        <v>19</v>
      </c>
      <c r="K38" s="7" t="s">
        <v>14</v>
      </c>
      <c r="L38" s="56">
        <v>0</v>
      </c>
      <c r="M38" s="57">
        <f>M39</f>
        <v>17.12</v>
      </c>
      <c r="N38" s="57">
        <f>N39</f>
        <v>17.118099999999998</v>
      </c>
      <c r="O38" s="67">
        <f t="shared" si="1"/>
        <v>99.988901869158866</v>
      </c>
    </row>
    <row r="39" spans="1:15" ht="25.5" x14ac:dyDescent="0.25">
      <c r="A39" s="10" t="s">
        <v>34</v>
      </c>
      <c r="B39" s="15"/>
      <c r="C39" s="15" t="s">
        <v>82</v>
      </c>
      <c r="D39" s="7" t="s">
        <v>12</v>
      </c>
      <c r="E39" s="7" t="s">
        <v>29</v>
      </c>
      <c r="F39" s="7" t="s">
        <v>98</v>
      </c>
      <c r="G39" s="7" t="s">
        <v>19</v>
      </c>
      <c r="H39" s="7" t="s">
        <v>13</v>
      </c>
      <c r="I39" s="7" t="s">
        <v>99</v>
      </c>
      <c r="J39" s="7" t="s">
        <v>19</v>
      </c>
      <c r="K39" s="7" t="s">
        <v>35</v>
      </c>
      <c r="L39" s="56">
        <v>0</v>
      </c>
      <c r="M39" s="57">
        <f>M40</f>
        <v>17.12</v>
      </c>
      <c r="N39" s="57">
        <f>N40</f>
        <v>17.118099999999998</v>
      </c>
      <c r="O39" s="67">
        <f t="shared" si="1"/>
        <v>99.988901869158866</v>
      </c>
    </row>
    <row r="40" spans="1:15" ht="38.25" x14ac:dyDescent="0.25">
      <c r="A40" s="10" t="s">
        <v>86</v>
      </c>
      <c r="B40" s="15"/>
      <c r="C40" s="15" t="s">
        <v>82</v>
      </c>
      <c r="D40" s="7" t="s">
        <v>12</v>
      </c>
      <c r="E40" s="7" t="s">
        <v>29</v>
      </c>
      <c r="F40" s="7" t="s">
        <v>98</v>
      </c>
      <c r="G40" s="7" t="s">
        <v>19</v>
      </c>
      <c r="H40" s="7" t="s">
        <v>13</v>
      </c>
      <c r="I40" s="7" t="s">
        <v>99</v>
      </c>
      <c r="J40" s="7" t="s">
        <v>19</v>
      </c>
      <c r="K40" s="7" t="s">
        <v>37</v>
      </c>
      <c r="L40" s="56">
        <v>0</v>
      </c>
      <c r="M40" s="57">
        <v>17.12</v>
      </c>
      <c r="N40" s="57">
        <v>17.118099999999998</v>
      </c>
      <c r="O40" s="67">
        <f t="shared" si="1"/>
        <v>99.988901869158866</v>
      </c>
    </row>
    <row r="41" spans="1:15" s="38" customFormat="1" ht="39" x14ac:dyDescent="0.25">
      <c r="A41" s="21" t="s">
        <v>42</v>
      </c>
      <c r="B41" s="22" t="s">
        <v>11</v>
      </c>
      <c r="C41" s="22" t="s">
        <v>82</v>
      </c>
      <c r="D41" s="23" t="s">
        <v>12</v>
      </c>
      <c r="E41" s="23" t="s">
        <v>43</v>
      </c>
      <c r="F41" s="23"/>
      <c r="G41" s="23"/>
      <c r="H41" s="23"/>
      <c r="I41" s="23"/>
      <c r="J41" s="23"/>
      <c r="K41" s="23"/>
      <c r="L41" s="54">
        <f t="shared" ref="L41:M45" si="4">L42</f>
        <v>27.3</v>
      </c>
      <c r="M41" s="55">
        <f t="shared" si="4"/>
        <v>27.3</v>
      </c>
      <c r="N41" s="55">
        <f>N42</f>
        <v>27.3</v>
      </c>
      <c r="O41" s="66">
        <f t="shared" si="1"/>
        <v>100</v>
      </c>
    </row>
    <row r="42" spans="1:15" ht="36" customHeight="1" x14ac:dyDescent="0.25">
      <c r="A42" s="6" t="s">
        <v>44</v>
      </c>
      <c r="B42" s="15" t="s">
        <v>11</v>
      </c>
      <c r="C42" s="15" t="s">
        <v>82</v>
      </c>
      <c r="D42" s="7" t="s">
        <v>12</v>
      </c>
      <c r="E42" s="7" t="s">
        <v>43</v>
      </c>
      <c r="F42" s="7" t="s">
        <v>45</v>
      </c>
      <c r="G42" s="7" t="s">
        <v>19</v>
      </c>
      <c r="H42" s="7" t="s">
        <v>13</v>
      </c>
      <c r="I42" s="7" t="s">
        <v>20</v>
      </c>
      <c r="J42" s="7" t="s">
        <v>19</v>
      </c>
      <c r="K42" s="7" t="s">
        <v>14</v>
      </c>
      <c r="L42" s="56">
        <f t="shared" si="4"/>
        <v>27.3</v>
      </c>
      <c r="M42" s="57">
        <f t="shared" si="4"/>
        <v>27.3</v>
      </c>
      <c r="N42" s="57">
        <f>N43</f>
        <v>27.3</v>
      </c>
      <c r="O42" s="67">
        <f t="shared" si="1"/>
        <v>100</v>
      </c>
    </row>
    <row r="43" spans="1:15" ht="24.75" customHeight="1" x14ac:dyDescent="0.25">
      <c r="A43" s="10" t="s">
        <v>46</v>
      </c>
      <c r="B43" s="15" t="s">
        <v>11</v>
      </c>
      <c r="C43" s="15" t="s">
        <v>82</v>
      </c>
      <c r="D43" s="7" t="s">
        <v>12</v>
      </c>
      <c r="E43" s="7" t="s">
        <v>43</v>
      </c>
      <c r="F43" s="7" t="s">
        <v>45</v>
      </c>
      <c r="G43" s="7" t="s">
        <v>47</v>
      </c>
      <c r="H43" s="7" t="s">
        <v>13</v>
      </c>
      <c r="I43" s="7" t="s">
        <v>20</v>
      </c>
      <c r="J43" s="7" t="s">
        <v>19</v>
      </c>
      <c r="K43" s="7" t="s">
        <v>14</v>
      </c>
      <c r="L43" s="56">
        <f t="shared" si="4"/>
        <v>27.3</v>
      </c>
      <c r="M43" s="57">
        <f t="shared" si="4"/>
        <v>27.3</v>
      </c>
      <c r="N43" s="57">
        <f>N44</f>
        <v>27.3</v>
      </c>
      <c r="O43" s="67">
        <f t="shared" si="1"/>
        <v>100</v>
      </c>
    </row>
    <row r="44" spans="1:15" ht="33.75" customHeight="1" x14ac:dyDescent="0.25">
      <c r="A44" s="10" t="s">
        <v>48</v>
      </c>
      <c r="B44" s="15" t="s">
        <v>11</v>
      </c>
      <c r="C44" s="15" t="s">
        <v>82</v>
      </c>
      <c r="D44" s="7" t="s">
        <v>12</v>
      </c>
      <c r="E44" s="7" t="s">
        <v>43</v>
      </c>
      <c r="F44" s="7" t="s">
        <v>45</v>
      </c>
      <c r="G44" s="7" t="s">
        <v>47</v>
      </c>
      <c r="H44" s="7" t="s">
        <v>13</v>
      </c>
      <c r="I44" s="7" t="s">
        <v>49</v>
      </c>
      <c r="J44" s="7" t="s">
        <v>19</v>
      </c>
      <c r="K44" s="7" t="s">
        <v>14</v>
      </c>
      <c r="L44" s="56">
        <f t="shared" si="4"/>
        <v>27.3</v>
      </c>
      <c r="M44" s="57">
        <f t="shared" si="4"/>
        <v>27.3</v>
      </c>
      <c r="N44" s="57">
        <f>N45</f>
        <v>27.3</v>
      </c>
      <c r="O44" s="67">
        <f t="shared" si="1"/>
        <v>100</v>
      </c>
    </row>
    <row r="45" spans="1:15" ht="24" customHeight="1" x14ac:dyDescent="0.25">
      <c r="A45" s="10" t="s">
        <v>50</v>
      </c>
      <c r="B45" s="15"/>
      <c r="C45" s="15" t="s">
        <v>82</v>
      </c>
      <c r="D45" s="7" t="s">
        <v>12</v>
      </c>
      <c r="E45" s="7" t="s">
        <v>43</v>
      </c>
      <c r="F45" s="7" t="s">
        <v>45</v>
      </c>
      <c r="G45" s="7" t="s">
        <v>47</v>
      </c>
      <c r="H45" s="7" t="s">
        <v>13</v>
      </c>
      <c r="I45" s="7" t="s">
        <v>49</v>
      </c>
      <c r="J45" s="7" t="s">
        <v>19</v>
      </c>
      <c r="K45" s="7" t="s">
        <v>51</v>
      </c>
      <c r="L45" s="56">
        <f t="shared" si="4"/>
        <v>27.3</v>
      </c>
      <c r="M45" s="57">
        <f t="shared" si="4"/>
        <v>27.3</v>
      </c>
      <c r="N45" s="57">
        <f>N46</f>
        <v>27.3</v>
      </c>
      <c r="O45" s="67">
        <f t="shared" si="1"/>
        <v>100</v>
      </c>
    </row>
    <row r="46" spans="1:15" ht="25.5" customHeight="1" x14ac:dyDescent="0.25">
      <c r="A46" s="10" t="s">
        <v>73</v>
      </c>
      <c r="B46" s="15"/>
      <c r="C46" s="15" t="s">
        <v>82</v>
      </c>
      <c r="D46" s="7" t="s">
        <v>12</v>
      </c>
      <c r="E46" s="7" t="s">
        <v>43</v>
      </c>
      <c r="F46" s="7" t="s">
        <v>45</v>
      </c>
      <c r="G46" s="7" t="s">
        <v>47</v>
      </c>
      <c r="H46" s="7" t="s">
        <v>13</v>
      </c>
      <c r="I46" s="7" t="s">
        <v>49</v>
      </c>
      <c r="J46" s="7" t="s">
        <v>19</v>
      </c>
      <c r="K46" s="7" t="s">
        <v>74</v>
      </c>
      <c r="L46" s="56">
        <v>27.3</v>
      </c>
      <c r="M46" s="57">
        <v>27.3</v>
      </c>
      <c r="N46" s="57">
        <v>27.3</v>
      </c>
      <c r="O46" s="67">
        <f t="shared" si="1"/>
        <v>100</v>
      </c>
    </row>
    <row r="47" spans="1:15" s="38" customFormat="1" ht="25.5" customHeight="1" x14ac:dyDescent="0.25">
      <c r="A47" s="42" t="s">
        <v>119</v>
      </c>
      <c r="B47" s="22"/>
      <c r="C47" s="22" t="s">
        <v>82</v>
      </c>
      <c r="D47" s="23" t="s">
        <v>12</v>
      </c>
      <c r="E47" s="23" t="s">
        <v>109</v>
      </c>
      <c r="F47" s="23"/>
      <c r="G47" s="23"/>
      <c r="H47" s="23"/>
      <c r="I47" s="23"/>
      <c r="J47" s="23"/>
      <c r="K47" s="23"/>
      <c r="L47" s="54">
        <f>L48</f>
        <v>0</v>
      </c>
      <c r="M47" s="55">
        <f>M48</f>
        <v>47.24</v>
      </c>
      <c r="N47" s="55">
        <f>N48</f>
        <v>47.241659999999996</v>
      </c>
      <c r="O47" s="66">
        <f t="shared" si="1"/>
        <v>100.00351397121084</v>
      </c>
    </row>
    <row r="48" spans="1:15" ht="25.5" customHeight="1" x14ac:dyDescent="0.25">
      <c r="A48" s="10" t="s">
        <v>119</v>
      </c>
      <c r="B48" s="15"/>
      <c r="C48" s="15" t="s">
        <v>82</v>
      </c>
      <c r="D48" s="7" t="s">
        <v>12</v>
      </c>
      <c r="E48" s="7" t="s">
        <v>109</v>
      </c>
      <c r="F48" s="7" t="s">
        <v>13</v>
      </c>
      <c r="G48" s="7" t="s">
        <v>19</v>
      </c>
      <c r="H48" s="7" t="s">
        <v>13</v>
      </c>
      <c r="I48" s="7" t="s">
        <v>20</v>
      </c>
      <c r="J48" s="7" t="s">
        <v>19</v>
      </c>
      <c r="K48" s="7" t="s">
        <v>14</v>
      </c>
      <c r="L48" s="56">
        <f>L49</f>
        <v>0</v>
      </c>
      <c r="M48" s="57">
        <f>M49+M52</f>
        <v>47.24</v>
      </c>
      <c r="N48" s="57">
        <f>N49+N52</f>
        <v>47.241659999999996</v>
      </c>
      <c r="O48" s="67">
        <f t="shared" si="1"/>
        <v>100.00351397121084</v>
      </c>
    </row>
    <row r="49" spans="1:15" ht="51" customHeight="1" x14ac:dyDescent="0.25">
      <c r="A49" s="10" t="s">
        <v>118</v>
      </c>
      <c r="B49" s="15"/>
      <c r="C49" s="15" t="s">
        <v>82</v>
      </c>
      <c r="D49" s="7" t="s">
        <v>12</v>
      </c>
      <c r="E49" s="7" t="s">
        <v>109</v>
      </c>
      <c r="F49" s="7" t="s">
        <v>110</v>
      </c>
      <c r="G49" s="7" t="s">
        <v>19</v>
      </c>
      <c r="H49" s="7" t="s">
        <v>13</v>
      </c>
      <c r="I49" s="7" t="s">
        <v>111</v>
      </c>
      <c r="J49" s="7" t="s">
        <v>19</v>
      </c>
      <c r="K49" s="7" t="s">
        <v>14</v>
      </c>
      <c r="L49" s="56">
        <f>L50</f>
        <v>0</v>
      </c>
      <c r="M49" s="57">
        <f>M50</f>
        <v>30</v>
      </c>
      <c r="N49" s="57">
        <f>N50</f>
        <v>30</v>
      </c>
      <c r="O49" s="67">
        <f t="shared" si="1"/>
        <v>100</v>
      </c>
    </row>
    <row r="50" spans="1:15" ht="25.5" customHeight="1" x14ac:dyDescent="0.25">
      <c r="A50" s="10" t="s">
        <v>34</v>
      </c>
      <c r="B50" s="15"/>
      <c r="C50" s="15" t="s">
        <v>82</v>
      </c>
      <c r="D50" s="7" t="s">
        <v>12</v>
      </c>
      <c r="E50" s="7" t="s">
        <v>109</v>
      </c>
      <c r="F50" s="7" t="s">
        <v>110</v>
      </c>
      <c r="G50" s="7" t="s">
        <v>19</v>
      </c>
      <c r="H50" s="7" t="s">
        <v>13</v>
      </c>
      <c r="I50" s="7" t="s">
        <v>111</v>
      </c>
      <c r="J50" s="7" t="s">
        <v>19</v>
      </c>
      <c r="K50" s="7" t="s">
        <v>35</v>
      </c>
      <c r="L50" s="56">
        <f>L51</f>
        <v>0</v>
      </c>
      <c r="M50" s="57">
        <f>M51</f>
        <v>30</v>
      </c>
      <c r="N50" s="57">
        <f>N51</f>
        <v>30</v>
      </c>
      <c r="O50" s="67">
        <f t="shared" si="1"/>
        <v>100</v>
      </c>
    </row>
    <row r="51" spans="1:15" ht="25.5" customHeight="1" x14ac:dyDescent="0.25">
      <c r="A51" s="10" t="s">
        <v>86</v>
      </c>
      <c r="B51" s="15"/>
      <c r="C51" s="15" t="s">
        <v>82</v>
      </c>
      <c r="D51" s="7" t="s">
        <v>12</v>
      </c>
      <c r="E51" s="7" t="s">
        <v>109</v>
      </c>
      <c r="F51" s="7" t="s">
        <v>110</v>
      </c>
      <c r="G51" s="7" t="s">
        <v>19</v>
      </c>
      <c r="H51" s="7" t="s">
        <v>13</v>
      </c>
      <c r="I51" s="7" t="s">
        <v>111</v>
      </c>
      <c r="J51" s="7" t="s">
        <v>19</v>
      </c>
      <c r="K51" s="7" t="s">
        <v>37</v>
      </c>
      <c r="L51" s="56">
        <v>0</v>
      </c>
      <c r="M51" s="57">
        <v>30</v>
      </c>
      <c r="N51" s="57">
        <v>30</v>
      </c>
      <c r="O51" s="67">
        <f t="shared" si="1"/>
        <v>100</v>
      </c>
    </row>
    <row r="52" spans="1:15" ht="25.5" customHeight="1" x14ac:dyDescent="0.25">
      <c r="A52" s="10" t="s">
        <v>117</v>
      </c>
      <c r="B52" s="15"/>
      <c r="C52" s="15" t="s">
        <v>82</v>
      </c>
      <c r="D52" s="7" t="s">
        <v>12</v>
      </c>
      <c r="E52" s="7" t="s">
        <v>109</v>
      </c>
      <c r="F52" s="7" t="s">
        <v>39</v>
      </c>
      <c r="G52" s="7" t="s">
        <v>19</v>
      </c>
      <c r="H52" s="7" t="s">
        <v>13</v>
      </c>
      <c r="I52" s="7" t="s">
        <v>112</v>
      </c>
      <c r="J52" s="7" t="s">
        <v>19</v>
      </c>
      <c r="K52" s="7" t="s">
        <v>14</v>
      </c>
      <c r="L52" s="56">
        <f>L53</f>
        <v>0</v>
      </c>
      <c r="M52" s="57">
        <f>M53+M55</f>
        <v>17.240000000000002</v>
      </c>
      <c r="N52" s="57">
        <f>N53+N55</f>
        <v>17.24166</v>
      </c>
      <c r="O52" s="67">
        <f t="shared" si="1"/>
        <v>100.00962877030162</v>
      </c>
    </row>
    <row r="53" spans="1:15" ht="25.5" customHeight="1" x14ac:dyDescent="0.25">
      <c r="A53" s="10" t="s">
        <v>34</v>
      </c>
      <c r="B53" s="15"/>
      <c r="C53" s="15" t="s">
        <v>82</v>
      </c>
      <c r="D53" s="7" t="s">
        <v>12</v>
      </c>
      <c r="E53" s="7" t="s">
        <v>109</v>
      </c>
      <c r="F53" s="7" t="s">
        <v>39</v>
      </c>
      <c r="G53" s="7" t="s">
        <v>19</v>
      </c>
      <c r="H53" s="7" t="s">
        <v>13</v>
      </c>
      <c r="I53" s="7" t="s">
        <v>112</v>
      </c>
      <c r="J53" s="7" t="s">
        <v>19</v>
      </c>
      <c r="K53" s="7" t="s">
        <v>35</v>
      </c>
      <c r="L53" s="56">
        <f>L54</f>
        <v>0</v>
      </c>
      <c r="M53" s="57">
        <f>M54</f>
        <v>11.16</v>
      </c>
      <c r="N53" s="57">
        <f>N54</f>
        <v>11.161659999999999</v>
      </c>
      <c r="O53" s="67">
        <f t="shared" si="1"/>
        <v>100.01487455197132</v>
      </c>
    </row>
    <row r="54" spans="1:15" ht="25.5" customHeight="1" x14ac:dyDescent="0.25">
      <c r="A54" s="10" t="s">
        <v>86</v>
      </c>
      <c r="B54" s="15"/>
      <c r="C54" s="15" t="s">
        <v>82</v>
      </c>
      <c r="D54" s="7" t="s">
        <v>12</v>
      </c>
      <c r="E54" s="7" t="s">
        <v>109</v>
      </c>
      <c r="F54" s="7" t="s">
        <v>39</v>
      </c>
      <c r="G54" s="7" t="s">
        <v>19</v>
      </c>
      <c r="H54" s="7" t="s">
        <v>13</v>
      </c>
      <c r="I54" s="7" t="s">
        <v>112</v>
      </c>
      <c r="J54" s="7" t="s">
        <v>19</v>
      </c>
      <c r="K54" s="7" t="s">
        <v>37</v>
      </c>
      <c r="L54" s="56">
        <v>0</v>
      </c>
      <c r="M54" s="57">
        <v>11.16</v>
      </c>
      <c r="N54" s="57">
        <v>11.161659999999999</v>
      </c>
      <c r="O54" s="67">
        <f t="shared" si="1"/>
        <v>100.01487455197132</v>
      </c>
    </row>
    <row r="55" spans="1:15" ht="25.5" customHeight="1" x14ac:dyDescent="0.25">
      <c r="A55" s="10" t="s">
        <v>40</v>
      </c>
      <c r="B55" s="15"/>
      <c r="C55" s="15" t="s">
        <v>82</v>
      </c>
      <c r="D55" s="7" t="s">
        <v>12</v>
      </c>
      <c r="E55" s="7" t="s">
        <v>109</v>
      </c>
      <c r="F55" s="7" t="s">
        <v>39</v>
      </c>
      <c r="G55" s="7" t="s">
        <v>19</v>
      </c>
      <c r="H55" s="7" t="s">
        <v>13</v>
      </c>
      <c r="I55" s="7" t="s">
        <v>112</v>
      </c>
      <c r="J55" s="7" t="s">
        <v>19</v>
      </c>
      <c r="K55" s="7" t="s">
        <v>41</v>
      </c>
      <c r="L55" s="56">
        <f>L56</f>
        <v>0</v>
      </c>
      <c r="M55" s="57">
        <f>M56</f>
        <v>6.08</v>
      </c>
      <c r="N55" s="57">
        <f>N56</f>
        <v>6.08</v>
      </c>
      <c r="O55" s="67">
        <f t="shared" si="1"/>
        <v>100</v>
      </c>
    </row>
    <row r="56" spans="1:15" ht="25.5" customHeight="1" x14ac:dyDescent="0.25">
      <c r="A56" s="10" t="s">
        <v>114</v>
      </c>
      <c r="B56" s="15"/>
      <c r="C56" s="15" t="s">
        <v>82</v>
      </c>
      <c r="D56" s="7" t="s">
        <v>12</v>
      </c>
      <c r="E56" s="7" t="s">
        <v>109</v>
      </c>
      <c r="F56" s="7" t="s">
        <v>39</v>
      </c>
      <c r="G56" s="7" t="s">
        <v>19</v>
      </c>
      <c r="H56" s="7" t="s">
        <v>13</v>
      </c>
      <c r="I56" s="7" t="s">
        <v>112</v>
      </c>
      <c r="J56" s="7" t="s">
        <v>19</v>
      </c>
      <c r="K56" s="7" t="s">
        <v>113</v>
      </c>
      <c r="L56" s="56">
        <v>0</v>
      </c>
      <c r="M56" s="57">
        <v>6.08</v>
      </c>
      <c r="N56" s="57">
        <v>6.08</v>
      </c>
      <c r="O56" s="67">
        <f t="shared" si="1"/>
        <v>100</v>
      </c>
    </row>
    <row r="57" spans="1:15" s="38" customFormat="1" ht="16.5" customHeight="1" x14ac:dyDescent="0.25">
      <c r="A57" s="35" t="s">
        <v>52</v>
      </c>
      <c r="B57" s="36" t="s">
        <v>11</v>
      </c>
      <c r="C57" s="36" t="s">
        <v>82</v>
      </c>
      <c r="D57" s="37" t="s">
        <v>16</v>
      </c>
      <c r="E57" s="37" t="s">
        <v>13</v>
      </c>
      <c r="F57" s="37"/>
      <c r="G57" s="37"/>
      <c r="H57" s="37"/>
      <c r="I57" s="37"/>
      <c r="J57" s="37"/>
      <c r="K57" s="37"/>
      <c r="L57" s="52">
        <f t="shared" ref="L57:M60" si="5">L58</f>
        <v>81.2</v>
      </c>
      <c r="M57" s="53">
        <f t="shared" si="5"/>
        <v>97.7</v>
      </c>
      <c r="N57" s="53">
        <f>N58</f>
        <v>97.7</v>
      </c>
      <c r="O57" s="65">
        <f t="shared" si="1"/>
        <v>100</v>
      </c>
    </row>
    <row r="58" spans="1:15" s="38" customFormat="1" ht="27" customHeight="1" x14ac:dyDescent="0.25">
      <c r="A58" s="21" t="s">
        <v>53</v>
      </c>
      <c r="B58" s="22" t="s">
        <v>11</v>
      </c>
      <c r="C58" s="22" t="s">
        <v>82</v>
      </c>
      <c r="D58" s="23" t="s">
        <v>16</v>
      </c>
      <c r="E58" s="23" t="s">
        <v>27</v>
      </c>
      <c r="F58" s="23"/>
      <c r="G58" s="23"/>
      <c r="H58" s="23"/>
      <c r="I58" s="23"/>
      <c r="J58" s="23"/>
      <c r="K58" s="23"/>
      <c r="L58" s="54">
        <f t="shared" si="5"/>
        <v>81.2</v>
      </c>
      <c r="M58" s="55">
        <f t="shared" si="5"/>
        <v>97.7</v>
      </c>
      <c r="N58" s="55">
        <f>N59</f>
        <v>97.7</v>
      </c>
      <c r="O58" s="66">
        <f t="shared" si="1"/>
        <v>100</v>
      </c>
    </row>
    <row r="59" spans="1:15" ht="64.5" customHeight="1" x14ac:dyDescent="0.25">
      <c r="A59" s="12" t="s">
        <v>54</v>
      </c>
      <c r="B59" s="15" t="s">
        <v>11</v>
      </c>
      <c r="C59" s="15" t="s">
        <v>82</v>
      </c>
      <c r="D59" s="7" t="s">
        <v>16</v>
      </c>
      <c r="E59" s="7" t="s">
        <v>27</v>
      </c>
      <c r="F59" s="7" t="s">
        <v>30</v>
      </c>
      <c r="G59" s="7" t="s">
        <v>19</v>
      </c>
      <c r="H59" s="7" t="s">
        <v>13</v>
      </c>
      <c r="I59" s="7" t="s">
        <v>20</v>
      </c>
      <c r="J59" s="7" t="s">
        <v>19</v>
      </c>
      <c r="K59" s="7" t="s">
        <v>14</v>
      </c>
      <c r="L59" s="56">
        <f t="shared" si="5"/>
        <v>81.2</v>
      </c>
      <c r="M59" s="57">
        <f t="shared" si="5"/>
        <v>97.7</v>
      </c>
      <c r="N59" s="57">
        <f>N60</f>
        <v>97.7</v>
      </c>
      <c r="O59" s="67">
        <f t="shared" si="1"/>
        <v>100</v>
      </c>
    </row>
    <row r="60" spans="1:15" ht="63" customHeight="1" x14ac:dyDescent="0.25">
      <c r="A60" s="11" t="s">
        <v>31</v>
      </c>
      <c r="B60" s="15" t="s">
        <v>11</v>
      </c>
      <c r="C60" s="15" t="s">
        <v>82</v>
      </c>
      <c r="D60" s="7" t="s">
        <v>16</v>
      </c>
      <c r="E60" s="7" t="s">
        <v>27</v>
      </c>
      <c r="F60" s="7" t="s">
        <v>30</v>
      </c>
      <c r="G60" s="7" t="s">
        <v>22</v>
      </c>
      <c r="H60" s="7" t="s">
        <v>13</v>
      </c>
      <c r="I60" s="7" t="s">
        <v>20</v>
      </c>
      <c r="J60" s="7" t="s">
        <v>19</v>
      </c>
      <c r="K60" s="7" t="s">
        <v>14</v>
      </c>
      <c r="L60" s="56">
        <f t="shared" si="5"/>
        <v>81.2</v>
      </c>
      <c r="M60" s="57">
        <f t="shared" si="5"/>
        <v>97.7</v>
      </c>
      <c r="N60" s="57">
        <f>N61</f>
        <v>97.7</v>
      </c>
      <c r="O60" s="67">
        <f t="shared" si="1"/>
        <v>100</v>
      </c>
    </row>
    <row r="61" spans="1:15" ht="41.25" customHeight="1" x14ac:dyDescent="0.25">
      <c r="A61" s="12" t="s">
        <v>55</v>
      </c>
      <c r="B61" s="15" t="s">
        <v>11</v>
      </c>
      <c r="C61" s="15" t="s">
        <v>82</v>
      </c>
      <c r="D61" s="7" t="s">
        <v>16</v>
      </c>
      <c r="E61" s="7" t="s">
        <v>27</v>
      </c>
      <c r="F61" s="7" t="s">
        <v>30</v>
      </c>
      <c r="G61" s="7" t="s">
        <v>22</v>
      </c>
      <c r="H61" s="7" t="s">
        <v>13</v>
      </c>
      <c r="I61" s="7" t="s">
        <v>56</v>
      </c>
      <c r="J61" s="7" t="s">
        <v>19</v>
      </c>
      <c r="K61" s="7" t="s">
        <v>14</v>
      </c>
      <c r="L61" s="56">
        <f>L62+L64</f>
        <v>81.2</v>
      </c>
      <c r="M61" s="57">
        <f>M62+M64</f>
        <v>97.7</v>
      </c>
      <c r="N61" s="57">
        <f>N62+N64</f>
        <v>97.7</v>
      </c>
      <c r="O61" s="67">
        <f t="shared" si="1"/>
        <v>100</v>
      </c>
    </row>
    <row r="62" spans="1:15" ht="81" customHeight="1" x14ac:dyDescent="0.25">
      <c r="A62" s="9" t="s">
        <v>25</v>
      </c>
      <c r="B62" s="15" t="s">
        <v>11</v>
      </c>
      <c r="C62" s="15" t="s">
        <v>82</v>
      </c>
      <c r="D62" s="7" t="s">
        <v>16</v>
      </c>
      <c r="E62" s="7" t="s">
        <v>27</v>
      </c>
      <c r="F62" s="7" t="s">
        <v>30</v>
      </c>
      <c r="G62" s="7" t="s">
        <v>22</v>
      </c>
      <c r="H62" s="7" t="s">
        <v>13</v>
      </c>
      <c r="I62" s="7" t="s">
        <v>56</v>
      </c>
      <c r="J62" s="7" t="s">
        <v>19</v>
      </c>
      <c r="K62" s="7" t="s">
        <v>26</v>
      </c>
      <c r="L62" s="56">
        <f>L63</f>
        <v>75.3</v>
      </c>
      <c r="M62" s="57">
        <f>M63</f>
        <v>91.8</v>
      </c>
      <c r="N62" s="57">
        <f>N63</f>
        <v>91.8</v>
      </c>
      <c r="O62" s="67">
        <f t="shared" si="1"/>
        <v>100</v>
      </c>
    </row>
    <row r="63" spans="1:15" ht="25.5" x14ac:dyDescent="0.25">
      <c r="A63" s="10" t="s">
        <v>84</v>
      </c>
      <c r="B63" s="15"/>
      <c r="C63" s="15" t="s">
        <v>82</v>
      </c>
      <c r="D63" s="7" t="s">
        <v>16</v>
      </c>
      <c r="E63" s="7" t="s">
        <v>27</v>
      </c>
      <c r="F63" s="7" t="s">
        <v>30</v>
      </c>
      <c r="G63" s="7" t="s">
        <v>22</v>
      </c>
      <c r="H63" s="7" t="s">
        <v>13</v>
      </c>
      <c r="I63" s="7" t="s">
        <v>56</v>
      </c>
      <c r="J63" s="7" t="s">
        <v>19</v>
      </c>
      <c r="K63" s="7" t="s">
        <v>85</v>
      </c>
      <c r="L63" s="56">
        <v>75.3</v>
      </c>
      <c r="M63" s="57">
        <v>91.8</v>
      </c>
      <c r="N63" s="57">
        <v>91.8</v>
      </c>
      <c r="O63" s="67">
        <f t="shared" si="1"/>
        <v>100</v>
      </c>
    </row>
    <row r="64" spans="1:15" ht="25.5" x14ac:dyDescent="0.25">
      <c r="A64" s="10" t="s">
        <v>34</v>
      </c>
      <c r="B64" s="15" t="s">
        <v>11</v>
      </c>
      <c r="C64" s="15" t="s">
        <v>82</v>
      </c>
      <c r="D64" s="7" t="s">
        <v>16</v>
      </c>
      <c r="E64" s="7" t="s">
        <v>27</v>
      </c>
      <c r="F64" s="7" t="s">
        <v>30</v>
      </c>
      <c r="G64" s="7" t="s">
        <v>22</v>
      </c>
      <c r="H64" s="7" t="s">
        <v>13</v>
      </c>
      <c r="I64" s="7" t="s">
        <v>56</v>
      </c>
      <c r="J64" s="7" t="s">
        <v>19</v>
      </c>
      <c r="K64" s="7" t="s">
        <v>35</v>
      </c>
      <c r="L64" s="56">
        <f>L65</f>
        <v>5.9</v>
      </c>
      <c r="M64" s="57">
        <f>M65</f>
        <v>5.9</v>
      </c>
      <c r="N64" s="57">
        <f>N65</f>
        <v>5.9</v>
      </c>
      <c r="O64" s="67">
        <f t="shared" si="1"/>
        <v>100</v>
      </c>
    </row>
    <row r="65" spans="1:15" ht="38.25" x14ac:dyDescent="0.25">
      <c r="A65" s="10" t="s">
        <v>86</v>
      </c>
      <c r="B65" s="15"/>
      <c r="C65" s="15" t="s">
        <v>82</v>
      </c>
      <c r="D65" s="7" t="s">
        <v>16</v>
      </c>
      <c r="E65" s="7" t="s">
        <v>27</v>
      </c>
      <c r="F65" s="7" t="s">
        <v>30</v>
      </c>
      <c r="G65" s="7" t="s">
        <v>22</v>
      </c>
      <c r="H65" s="7" t="s">
        <v>13</v>
      </c>
      <c r="I65" s="7" t="s">
        <v>56</v>
      </c>
      <c r="J65" s="7" t="s">
        <v>19</v>
      </c>
      <c r="K65" s="7" t="s">
        <v>37</v>
      </c>
      <c r="L65" s="56">
        <v>5.9</v>
      </c>
      <c r="M65" s="57">
        <v>5.9</v>
      </c>
      <c r="N65" s="57">
        <v>5.9</v>
      </c>
      <c r="O65" s="67">
        <f t="shared" si="1"/>
        <v>100</v>
      </c>
    </row>
    <row r="66" spans="1:15" ht="33.75" customHeight="1" x14ac:dyDescent="0.25">
      <c r="A66" s="39" t="s">
        <v>89</v>
      </c>
      <c r="B66" s="36"/>
      <c r="C66" s="36" t="s">
        <v>82</v>
      </c>
      <c r="D66" s="37" t="s">
        <v>27</v>
      </c>
      <c r="E66" s="37" t="s">
        <v>13</v>
      </c>
      <c r="F66" s="37"/>
      <c r="G66" s="37"/>
      <c r="H66" s="37"/>
      <c r="I66" s="37"/>
      <c r="J66" s="37"/>
      <c r="K66" s="37"/>
      <c r="L66" s="52">
        <f t="shared" ref="L66:L71" si="6">L67</f>
        <v>10</v>
      </c>
      <c r="M66" s="53">
        <f t="shared" ref="M66:M71" si="7">M67</f>
        <v>10</v>
      </c>
      <c r="N66" s="53">
        <f t="shared" ref="N66:N71" si="8">N67</f>
        <v>10</v>
      </c>
      <c r="O66" s="65">
        <f t="shared" si="1"/>
        <v>100</v>
      </c>
    </row>
    <row r="67" spans="1:15" s="38" customFormat="1" ht="19.5" customHeight="1" x14ac:dyDescent="0.25">
      <c r="A67" s="21" t="s">
        <v>90</v>
      </c>
      <c r="B67" s="22" t="s">
        <v>11</v>
      </c>
      <c r="C67" s="22" t="s">
        <v>82</v>
      </c>
      <c r="D67" s="22" t="s">
        <v>27</v>
      </c>
      <c r="E67" s="22" t="s">
        <v>91</v>
      </c>
      <c r="F67" s="22"/>
      <c r="G67" s="22"/>
      <c r="H67" s="22"/>
      <c r="I67" s="22"/>
      <c r="J67" s="22"/>
      <c r="K67" s="22"/>
      <c r="L67" s="54">
        <f t="shared" si="6"/>
        <v>10</v>
      </c>
      <c r="M67" s="55">
        <f t="shared" si="7"/>
        <v>10</v>
      </c>
      <c r="N67" s="55">
        <f t="shared" si="8"/>
        <v>10</v>
      </c>
      <c r="O67" s="66">
        <f t="shared" si="1"/>
        <v>100</v>
      </c>
    </row>
    <row r="68" spans="1:15" ht="25.5" x14ac:dyDescent="0.25">
      <c r="A68" s="28" t="s">
        <v>92</v>
      </c>
      <c r="B68" s="15"/>
      <c r="C68" s="15" t="s">
        <v>82</v>
      </c>
      <c r="D68" s="7" t="s">
        <v>27</v>
      </c>
      <c r="E68" s="7" t="s">
        <v>91</v>
      </c>
      <c r="F68" s="7" t="s">
        <v>95</v>
      </c>
      <c r="G68" s="7" t="s">
        <v>19</v>
      </c>
      <c r="H68" s="7" t="s">
        <v>13</v>
      </c>
      <c r="I68" s="7" t="s">
        <v>20</v>
      </c>
      <c r="J68" s="7" t="s">
        <v>19</v>
      </c>
      <c r="K68" s="7" t="s">
        <v>14</v>
      </c>
      <c r="L68" s="56">
        <f t="shared" si="6"/>
        <v>10</v>
      </c>
      <c r="M68" s="57">
        <f t="shared" si="7"/>
        <v>10</v>
      </c>
      <c r="N68" s="57">
        <f t="shared" si="8"/>
        <v>10</v>
      </c>
      <c r="O68" s="67">
        <f t="shared" si="1"/>
        <v>100</v>
      </c>
    </row>
    <row r="69" spans="1:15" ht="38.25" x14ac:dyDescent="0.25">
      <c r="A69" s="28" t="s">
        <v>93</v>
      </c>
      <c r="B69" s="15"/>
      <c r="C69" s="15" t="s">
        <v>82</v>
      </c>
      <c r="D69" s="7" t="s">
        <v>27</v>
      </c>
      <c r="E69" s="7" t="s">
        <v>91</v>
      </c>
      <c r="F69" s="7" t="s">
        <v>95</v>
      </c>
      <c r="G69" s="7" t="s">
        <v>96</v>
      </c>
      <c r="H69" s="7" t="s">
        <v>13</v>
      </c>
      <c r="I69" s="7" t="s">
        <v>20</v>
      </c>
      <c r="J69" s="7" t="s">
        <v>19</v>
      </c>
      <c r="K69" s="7" t="s">
        <v>14</v>
      </c>
      <c r="L69" s="56">
        <f t="shared" si="6"/>
        <v>10</v>
      </c>
      <c r="M69" s="57">
        <f t="shared" si="7"/>
        <v>10</v>
      </c>
      <c r="N69" s="57">
        <f t="shared" si="8"/>
        <v>10</v>
      </c>
      <c r="O69" s="67">
        <f t="shared" si="1"/>
        <v>100</v>
      </c>
    </row>
    <row r="70" spans="1:15" ht="55.5" customHeight="1" x14ac:dyDescent="0.25">
      <c r="A70" s="28" t="s">
        <v>94</v>
      </c>
      <c r="B70" s="15"/>
      <c r="C70" s="15" t="s">
        <v>82</v>
      </c>
      <c r="D70" s="7" t="s">
        <v>27</v>
      </c>
      <c r="E70" s="7" t="s">
        <v>91</v>
      </c>
      <c r="F70" s="7" t="s">
        <v>95</v>
      </c>
      <c r="G70" s="7" t="s">
        <v>96</v>
      </c>
      <c r="H70" s="7" t="s">
        <v>13</v>
      </c>
      <c r="I70" s="7" t="s">
        <v>97</v>
      </c>
      <c r="J70" s="7" t="s">
        <v>19</v>
      </c>
      <c r="K70" s="7" t="s">
        <v>14</v>
      </c>
      <c r="L70" s="56">
        <f t="shared" si="6"/>
        <v>10</v>
      </c>
      <c r="M70" s="57">
        <f t="shared" si="7"/>
        <v>10</v>
      </c>
      <c r="N70" s="57">
        <f t="shared" si="8"/>
        <v>10</v>
      </c>
      <c r="O70" s="67">
        <f t="shared" si="1"/>
        <v>100</v>
      </c>
    </row>
    <row r="71" spans="1:15" ht="25.5" x14ac:dyDescent="0.25">
      <c r="A71" s="28" t="s">
        <v>34</v>
      </c>
      <c r="B71" s="15"/>
      <c r="C71" s="15" t="s">
        <v>82</v>
      </c>
      <c r="D71" s="7" t="s">
        <v>27</v>
      </c>
      <c r="E71" s="7" t="s">
        <v>91</v>
      </c>
      <c r="F71" s="7" t="s">
        <v>95</v>
      </c>
      <c r="G71" s="7" t="s">
        <v>96</v>
      </c>
      <c r="H71" s="7" t="s">
        <v>13</v>
      </c>
      <c r="I71" s="7" t="s">
        <v>97</v>
      </c>
      <c r="J71" s="7" t="s">
        <v>19</v>
      </c>
      <c r="K71" s="7" t="s">
        <v>35</v>
      </c>
      <c r="L71" s="56">
        <f t="shared" si="6"/>
        <v>10</v>
      </c>
      <c r="M71" s="57">
        <f t="shared" si="7"/>
        <v>10</v>
      </c>
      <c r="N71" s="57">
        <f t="shared" si="8"/>
        <v>10</v>
      </c>
      <c r="O71" s="67">
        <f t="shared" si="1"/>
        <v>100</v>
      </c>
    </row>
    <row r="72" spans="1:15" ht="38.25" x14ac:dyDescent="0.25">
      <c r="A72" s="28" t="s">
        <v>86</v>
      </c>
      <c r="B72" s="15"/>
      <c r="C72" s="15" t="s">
        <v>82</v>
      </c>
      <c r="D72" s="7" t="s">
        <v>27</v>
      </c>
      <c r="E72" s="7" t="s">
        <v>91</v>
      </c>
      <c r="F72" s="7" t="s">
        <v>95</v>
      </c>
      <c r="G72" s="7" t="s">
        <v>96</v>
      </c>
      <c r="H72" s="7" t="s">
        <v>13</v>
      </c>
      <c r="I72" s="7" t="s">
        <v>97</v>
      </c>
      <c r="J72" s="7" t="s">
        <v>19</v>
      </c>
      <c r="K72" s="7" t="s">
        <v>37</v>
      </c>
      <c r="L72" s="56">
        <v>10</v>
      </c>
      <c r="M72" s="57">
        <v>10</v>
      </c>
      <c r="N72" s="60">
        <v>10</v>
      </c>
      <c r="O72" s="67">
        <f t="shared" si="1"/>
        <v>100</v>
      </c>
    </row>
    <row r="73" spans="1:15" s="38" customFormat="1" x14ac:dyDescent="0.25">
      <c r="A73" s="40" t="s">
        <v>123</v>
      </c>
      <c r="B73" s="36"/>
      <c r="C73" s="36" t="s">
        <v>82</v>
      </c>
      <c r="D73" s="37" t="s">
        <v>29</v>
      </c>
      <c r="E73" s="37" t="s">
        <v>13</v>
      </c>
      <c r="F73" s="37"/>
      <c r="G73" s="37"/>
      <c r="H73" s="37"/>
      <c r="I73" s="37"/>
      <c r="J73" s="37"/>
      <c r="K73" s="37"/>
      <c r="L73" s="52">
        <v>0</v>
      </c>
      <c r="M73" s="53">
        <f>M74+M81</f>
        <v>1095</v>
      </c>
      <c r="N73" s="53">
        <f>N74+N81</f>
        <v>1094.83</v>
      </c>
      <c r="O73" s="65">
        <f t="shared" si="1"/>
        <v>99.984474885844747</v>
      </c>
    </row>
    <row r="74" spans="1:15" s="38" customFormat="1" x14ac:dyDescent="0.25">
      <c r="A74" s="33" t="s">
        <v>124</v>
      </c>
      <c r="B74" s="22"/>
      <c r="C74" s="22" t="s">
        <v>82</v>
      </c>
      <c r="D74" s="23" t="s">
        <v>29</v>
      </c>
      <c r="E74" s="23" t="s">
        <v>103</v>
      </c>
      <c r="F74" s="23" t="s">
        <v>13</v>
      </c>
      <c r="G74" s="23" t="s">
        <v>19</v>
      </c>
      <c r="H74" s="23" t="s">
        <v>13</v>
      </c>
      <c r="I74" s="23" t="s">
        <v>20</v>
      </c>
      <c r="J74" s="23" t="s">
        <v>19</v>
      </c>
      <c r="K74" s="23" t="s">
        <v>14</v>
      </c>
      <c r="L74" s="54">
        <v>0</v>
      </c>
      <c r="M74" s="55">
        <f>M75+M78</f>
        <v>996</v>
      </c>
      <c r="N74" s="55">
        <f>N75+N78</f>
        <v>995.83</v>
      </c>
      <c r="O74" s="66">
        <f t="shared" si="1"/>
        <v>99.982931726907637</v>
      </c>
    </row>
    <row r="75" spans="1:15" ht="73.5" customHeight="1" x14ac:dyDescent="0.25">
      <c r="A75" s="28" t="s">
        <v>115</v>
      </c>
      <c r="B75" s="15"/>
      <c r="C75" s="15" t="s">
        <v>82</v>
      </c>
      <c r="D75" s="7" t="s">
        <v>29</v>
      </c>
      <c r="E75" s="7" t="s">
        <v>103</v>
      </c>
      <c r="F75" s="7" t="s">
        <v>91</v>
      </c>
      <c r="G75" s="7" t="s">
        <v>22</v>
      </c>
      <c r="H75" s="7" t="s">
        <v>12</v>
      </c>
      <c r="I75" s="7" t="s">
        <v>104</v>
      </c>
      <c r="J75" s="7" t="s">
        <v>19</v>
      </c>
      <c r="K75" s="7" t="s">
        <v>14</v>
      </c>
      <c r="L75" s="56">
        <f t="shared" ref="L75:N76" si="9">L76</f>
        <v>0</v>
      </c>
      <c r="M75" s="57">
        <f t="shared" si="9"/>
        <v>796</v>
      </c>
      <c r="N75" s="57">
        <f t="shared" si="9"/>
        <v>795.99</v>
      </c>
      <c r="O75" s="67">
        <f t="shared" si="1"/>
        <v>99.998743718592962</v>
      </c>
    </row>
    <row r="76" spans="1:15" ht="25.5" x14ac:dyDescent="0.25">
      <c r="A76" s="28" t="s">
        <v>34</v>
      </c>
      <c r="B76" s="15"/>
      <c r="C76" s="15" t="s">
        <v>82</v>
      </c>
      <c r="D76" s="7" t="s">
        <v>29</v>
      </c>
      <c r="E76" s="7" t="s">
        <v>103</v>
      </c>
      <c r="F76" s="7" t="s">
        <v>91</v>
      </c>
      <c r="G76" s="7" t="s">
        <v>22</v>
      </c>
      <c r="H76" s="7" t="s">
        <v>12</v>
      </c>
      <c r="I76" s="7" t="s">
        <v>104</v>
      </c>
      <c r="J76" s="7" t="s">
        <v>19</v>
      </c>
      <c r="K76" s="7" t="s">
        <v>35</v>
      </c>
      <c r="L76" s="56">
        <f t="shared" si="9"/>
        <v>0</v>
      </c>
      <c r="M76" s="57">
        <f t="shared" si="9"/>
        <v>796</v>
      </c>
      <c r="N76" s="57">
        <f t="shared" si="9"/>
        <v>795.99</v>
      </c>
      <c r="O76" s="67">
        <f t="shared" ref="O76:O111" si="10">N76/M76*100</f>
        <v>99.998743718592962</v>
      </c>
    </row>
    <row r="77" spans="1:15" ht="38.25" x14ac:dyDescent="0.25">
      <c r="A77" s="28" t="s">
        <v>86</v>
      </c>
      <c r="B77" s="15"/>
      <c r="C77" s="15" t="s">
        <v>82</v>
      </c>
      <c r="D77" s="7" t="s">
        <v>29</v>
      </c>
      <c r="E77" s="7" t="s">
        <v>103</v>
      </c>
      <c r="F77" s="7" t="s">
        <v>91</v>
      </c>
      <c r="G77" s="7" t="s">
        <v>22</v>
      </c>
      <c r="H77" s="7" t="s">
        <v>12</v>
      </c>
      <c r="I77" s="7" t="s">
        <v>104</v>
      </c>
      <c r="J77" s="7" t="s">
        <v>19</v>
      </c>
      <c r="K77" s="7" t="s">
        <v>37</v>
      </c>
      <c r="L77" s="56">
        <v>0</v>
      </c>
      <c r="M77" s="57">
        <v>796</v>
      </c>
      <c r="N77" s="57">
        <v>795.99</v>
      </c>
      <c r="O77" s="67">
        <f t="shared" si="10"/>
        <v>99.998743718592962</v>
      </c>
    </row>
    <row r="78" spans="1:15" x14ac:dyDescent="0.25">
      <c r="A78" s="28" t="s">
        <v>121</v>
      </c>
      <c r="B78" s="15"/>
      <c r="C78" s="15" t="s">
        <v>82</v>
      </c>
      <c r="D78" s="7" t="s">
        <v>29</v>
      </c>
      <c r="E78" s="7" t="s">
        <v>103</v>
      </c>
      <c r="F78" s="7" t="s">
        <v>91</v>
      </c>
      <c r="G78" s="7" t="s">
        <v>22</v>
      </c>
      <c r="H78" s="7" t="s">
        <v>16</v>
      </c>
      <c r="I78" s="7" t="s">
        <v>104</v>
      </c>
      <c r="J78" s="7" t="s">
        <v>19</v>
      </c>
      <c r="K78" s="7" t="s">
        <v>14</v>
      </c>
      <c r="L78" s="56">
        <f t="shared" ref="L78:N79" si="11">L79</f>
        <v>0</v>
      </c>
      <c r="M78" s="57">
        <f t="shared" si="11"/>
        <v>200</v>
      </c>
      <c r="N78" s="57">
        <f t="shared" si="11"/>
        <v>199.84</v>
      </c>
      <c r="O78" s="67">
        <f t="shared" si="10"/>
        <v>99.92</v>
      </c>
    </row>
    <row r="79" spans="1:15" ht="25.5" x14ac:dyDescent="0.25">
      <c r="A79" s="28" t="s">
        <v>34</v>
      </c>
      <c r="B79" s="15"/>
      <c r="C79" s="15" t="s">
        <v>82</v>
      </c>
      <c r="D79" s="7" t="s">
        <v>29</v>
      </c>
      <c r="E79" s="7" t="s">
        <v>103</v>
      </c>
      <c r="F79" s="7" t="s">
        <v>91</v>
      </c>
      <c r="G79" s="7" t="s">
        <v>22</v>
      </c>
      <c r="H79" s="7" t="s">
        <v>16</v>
      </c>
      <c r="I79" s="7" t="s">
        <v>104</v>
      </c>
      <c r="J79" s="7" t="s">
        <v>19</v>
      </c>
      <c r="K79" s="7" t="s">
        <v>35</v>
      </c>
      <c r="L79" s="56">
        <f t="shared" si="11"/>
        <v>0</v>
      </c>
      <c r="M79" s="57">
        <f t="shared" si="11"/>
        <v>200</v>
      </c>
      <c r="N79" s="57">
        <f t="shared" si="11"/>
        <v>199.84</v>
      </c>
      <c r="O79" s="67">
        <f t="shared" si="10"/>
        <v>99.92</v>
      </c>
    </row>
    <row r="80" spans="1:15" ht="38.25" x14ac:dyDescent="0.25">
      <c r="A80" s="28" t="s">
        <v>86</v>
      </c>
      <c r="B80" s="15"/>
      <c r="C80" s="15" t="s">
        <v>82</v>
      </c>
      <c r="D80" s="7" t="s">
        <v>29</v>
      </c>
      <c r="E80" s="7" t="s">
        <v>103</v>
      </c>
      <c r="F80" s="7" t="s">
        <v>91</v>
      </c>
      <c r="G80" s="7" t="s">
        <v>22</v>
      </c>
      <c r="H80" s="7" t="s">
        <v>16</v>
      </c>
      <c r="I80" s="7" t="s">
        <v>104</v>
      </c>
      <c r="J80" s="7" t="s">
        <v>19</v>
      </c>
      <c r="K80" s="7" t="s">
        <v>37</v>
      </c>
      <c r="L80" s="56">
        <v>0</v>
      </c>
      <c r="M80" s="57">
        <v>200</v>
      </c>
      <c r="N80" s="57">
        <v>199.84</v>
      </c>
      <c r="O80" s="67">
        <f t="shared" si="10"/>
        <v>99.92</v>
      </c>
    </row>
    <row r="81" spans="1:15" s="38" customFormat="1" ht="19.5" customHeight="1" x14ac:dyDescent="0.25">
      <c r="A81" s="33" t="s">
        <v>122</v>
      </c>
      <c r="B81" s="22"/>
      <c r="C81" s="22" t="s">
        <v>82</v>
      </c>
      <c r="D81" s="23" t="s">
        <v>29</v>
      </c>
      <c r="E81" s="23" t="s">
        <v>105</v>
      </c>
      <c r="F81" s="23" t="s">
        <v>13</v>
      </c>
      <c r="G81" s="23" t="s">
        <v>19</v>
      </c>
      <c r="H81" s="23" t="s">
        <v>13</v>
      </c>
      <c r="I81" s="23" t="s">
        <v>20</v>
      </c>
      <c r="J81" s="23" t="s">
        <v>19</v>
      </c>
      <c r="K81" s="23" t="s">
        <v>14</v>
      </c>
      <c r="L81" s="54">
        <f t="shared" ref="L81:M83" si="12">L82</f>
        <v>0</v>
      </c>
      <c r="M81" s="55">
        <f t="shared" si="12"/>
        <v>99</v>
      </c>
      <c r="N81" s="55">
        <f>N82</f>
        <v>99</v>
      </c>
      <c r="O81" s="66">
        <f t="shared" si="10"/>
        <v>100</v>
      </c>
    </row>
    <row r="82" spans="1:15" ht="127.5" x14ac:dyDescent="0.25">
      <c r="A82" s="28" t="s">
        <v>116</v>
      </c>
      <c r="B82" s="15"/>
      <c r="C82" s="15" t="s">
        <v>82</v>
      </c>
      <c r="D82" s="7" t="s">
        <v>29</v>
      </c>
      <c r="E82" s="7" t="s">
        <v>105</v>
      </c>
      <c r="F82" s="7" t="s">
        <v>106</v>
      </c>
      <c r="G82" s="7" t="s">
        <v>96</v>
      </c>
      <c r="H82" s="7" t="s">
        <v>12</v>
      </c>
      <c r="I82" s="7" t="s">
        <v>107</v>
      </c>
      <c r="J82" s="7" t="s">
        <v>19</v>
      </c>
      <c r="K82" s="7" t="s">
        <v>14</v>
      </c>
      <c r="L82" s="56">
        <f t="shared" si="12"/>
        <v>0</v>
      </c>
      <c r="M82" s="57">
        <f t="shared" si="12"/>
        <v>99</v>
      </c>
      <c r="N82" s="57">
        <f>N83</f>
        <v>99</v>
      </c>
      <c r="O82" s="67">
        <f t="shared" si="10"/>
        <v>100</v>
      </c>
    </row>
    <row r="83" spans="1:15" ht="25.5" x14ac:dyDescent="0.25">
      <c r="A83" s="10" t="s">
        <v>34</v>
      </c>
      <c r="B83" s="15"/>
      <c r="C83" s="15" t="s">
        <v>82</v>
      </c>
      <c r="D83" s="7" t="s">
        <v>29</v>
      </c>
      <c r="E83" s="7" t="s">
        <v>105</v>
      </c>
      <c r="F83" s="7" t="s">
        <v>106</v>
      </c>
      <c r="G83" s="7" t="s">
        <v>96</v>
      </c>
      <c r="H83" s="7" t="s">
        <v>12</v>
      </c>
      <c r="I83" s="7" t="s">
        <v>107</v>
      </c>
      <c r="J83" s="7" t="s">
        <v>19</v>
      </c>
      <c r="K83" s="7" t="s">
        <v>35</v>
      </c>
      <c r="L83" s="56">
        <f t="shared" si="12"/>
        <v>0</v>
      </c>
      <c r="M83" s="57">
        <f t="shared" si="12"/>
        <v>99</v>
      </c>
      <c r="N83" s="57">
        <f>N84</f>
        <v>99</v>
      </c>
      <c r="O83" s="67">
        <f t="shared" si="10"/>
        <v>100</v>
      </c>
    </row>
    <row r="84" spans="1:15" ht="38.25" x14ac:dyDescent="0.25">
      <c r="A84" s="10" t="s">
        <v>86</v>
      </c>
      <c r="B84" s="15"/>
      <c r="C84" s="15" t="s">
        <v>82</v>
      </c>
      <c r="D84" s="7" t="s">
        <v>29</v>
      </c>
      <c r="E84" s="7" t="s">
        <v>105</v>
      </c>
      <c r="F84" s="7" t="s">
        <v>106</v>
      </c>
      <c r="G84" s="7" t="s">
        <v>96</v>
      </c>
      <c r="H84" s="7" t="s">
        <v>12</v>
      </c>
      <c r="I84" s="7" t="s">
        <v>107</v>
      </c>
      <c r="J84" s="7" t="s">
        <v>19</v>
      </c>
      <c r="K84" s="7" t="s">
        <v>37</v>
      </c>
      <c r="L84" s="56">
        <v>0</v>
      </c>
      <c r="M84" s="57">
        <v>99</v>
      </c>
      <c r="N84" s="57">
        <v>99</v>
      </c>
      <c r="O84" s="67">
        <f t="shared" si="10"/>
        <v>100</v>
      </c>
    </row>
    <row r="85" spans="1:15" x14ac:dyDescent="0.25">
      <c r="A85" s="18" t="s">
        <v>57</v>
      </c>
      <c r="B85" s="19" t="s">
        <v>11</v>
      </c>
      <c r="C85" s="19" t="s">
        <v>82</v>
      </c>
      <c r="D85" s="20" t="s">
        <v>58</v>
      </c>
      <c r="E85" s="20" t="s">
        <v>13</v>
      </c>
      <c r="F85" s="20"/>
      <c r="G85" s="20"/>
      <c r="H85" s="20"/>
      <c r="I85" s="20"/>
      <c r="J85" s="20"/>
      <c r="K85" s="20"/>
      <c r="L85" s="58">
        <f>L86</f>
        <v>402.8</v>
      </c>
      <c r="M85" s="64">
        <f>M86</f>
        <v>448.68</v>
      </c>
      <c r="N85" s="64">
        <f>N86</f>
        <v>374.04</v>
      </c>
      <c r="O85" s="65">
        <f t="shared" si="10"/>
        <v>83.364535972185081</v>
      </c>
    </row>
    <row r="86" spans="1:15" s="38" customFormat="1" ht="14.25" customHeight="1" x14ac:dyDescent="0.25">
      <c r="A86" s="21" t="s">
        <v>125</v>
      </c>
      <c r="B86" s="22" t="s">
        <v>11</v>
      </c>
      <c r="C86" s="22" t="s">
        <v>82</v>
      </c>
      <c r="D86" s="22" t="s">
        <v>58</v>
      </c>
      <c r="E86" s="22" t="s">
        <v>27</v>
      </c>
      <c r="F86" s="22"/>
      <c r="G86" s="22"/>
      <c r="H86" s="22"/>
      <c r="I86" s="22"/>
      <c r="J86" s="22"/>
      <c r="K86" s="22"/>
      <c r="L86" s="54">
        <f>L87+L99</f>
        <v>402.8</v>
      </c>
      <c r="M86" s="55">
        <f>M87+M99+M96</f>
        <v>448.68</v>
      </c>
      <c r="N86" s="55">
        <f>N87+N99+N96</f>
        <v>374.04</v>
      </c>
      <c r="O86" s="66">
        <f t="shared" si="10"/>
        <v>83.364535972185081</v>
      </c>
    </row>
    <row r="87" spans="1:15" s="26" customFormat="1" ht="51.75" customHeight="1" x14ac:dyDescent="0.25">
      <c r="A87" s="24" t="s">
        <v>75</v>
      </c>
      <c r="B87" s="25" t="s">
        <v>11</v>
      </c>
      <c r="C87" s="15" t="s">
        <v>82</v>
      </c>
      <c r="D87" s="25" t="s">
        <v>58</v>
      </c>
      <c r="E87" s="25" t="s">
        <v>27</v>
      </c>
      <c r="F87" s="25" t="s">
        <v>76</v>
      </c>
      <c r="G87" s="25" t="s">
        <v>19</v>
      </c>
      <c r="H87" s="25" t="s">
        <v>13</v>
      </c>
      <c r="I87" s="25" t="s">
        <v>20</v>
      </c>
      <c r="J87" s="25" t="s">
        <v>19</v>
      </c>
      <c r="K87" s="25" t="s">
        <v>14</v>
      </c>
      <c r="L87" s="59">
        <f>L88+L92</f>
        <v>15.299999999999999</v>
      </c>
      <c r="M87" s="60">
        <f>M88+M92</f>
        <v>15.299999999999999</v>
      </c>
      <c r="N87" s="57">
        <f>N88+N92</f>
        <v>15.299999999999999</v>
      </c>
      <c r="O87" s="67">
        <f t="shared" si="10"/>
        <v>100</v>
      </c>
    </row>
    <row r="88" spans="1:15" s="27" customFormat="1" ht="29.25" customHeight="1" x14ac:dyDescent="0.25">
      <c r="A88" s="24" t="s">
        <v>77</v>
      </c>
      <c r="B88" s="25" t="s">
        <v>11</v>
      </c>
      <c r="C88" s="15" t="s">
        <v>82</v>
      </c>
      <c r="D88" s="25" t="s">
        <v>58</v>
      </c>
      <c r="E88" s="25" t="s">
        <v>27</v>
      </c>
      <c r="F88" s="25" t="s">
        <v>76</v>
      </c>
      <c r="G88" s="25" t="s">
        <v>19</v>
      </c>
      <c r="H88" s="25" t="s">
        <v>58</v>
      </c>
      <c r="I88" s="25" t="s">
        <v>20</v>
      </c>
      <c r="J88" s="25" t="s">
        <v>19</v>
      </c>
      <c r="K88" s="25" t="s">
        <v>14</v>
      </c>
      <c r="L88" s="59">
        <f t="shared" ref="L88:M90" si="13">L89</f>
        <v>10.199999999999999</v>
      </c>
      <c r="M88" s="60">
        <f t="shared" si="13"/>
        <v>10.199999999999999</v>
      </c>
      <c r="N88" s="57">
        <f>N89</f>
        <v>10.199999999999999</v>
      </c>
      <c r="O88" s="67">
        <f t="shared" si="10"/>
        <v>100</v>
      </c>
    </row>
    <row r="89" spans="1:15" s="27" customFormat="1" ht="28.5" customHeight="1" x14ac:dyDescent="0.25">
      <c r="A89" s="24" t="s">
        <v>78</v>
      </c>
      <c r="B89" s="25" t="s">
        <v>11</v>
      </c>
      <c r="C89" s="15" t="s">
        <v>82</v>
      </c>
      <c r="D89" s="25" t="s">
        <v>58</v>
      </c>
      <c r="E89" s="25" t="s">
        <v>27</v>
      </c>
      <c r="F89" s="25" t="s">
        <v>76</v>
      </c>
      <c r="G89" s="25" t="s">
        <v>19</v>
      </c>
      <c r="H89" s="25" t="s">
        <v>58</v>
      </c>
      <c r="I89" s="25" t="s">
        <v>79</v>
      </c>
      <c r="J89" s="25" t="s">
        <v>19</v>
      </c>
      <c r="K89" s="25" t="s">
        <v>14</v>
      </c>
      <c r="L89" s="59">
        <f t="shared" si="13"/>
        <v>10.199999999999999</v>
      </c>
      <c r="M89" s="60">
        <f t="shared" si="13"/>
        <v>10.199999999999999</v>
      </c>
      <c r="N89" s="57">
        <f>N90</f>
        <v>10.199999999999999</v>
      </c>
      <c r="O89" s="67">
        <f t="shared" si="10"/>
        <v>100</v>
      </c>
    </row>
    <row r="90" spans="1:15" s="27" customFormat="1" ht="35.25" customHeight="1" x14ac:dyDescent="0.25">
      <c r="A90" s="10" t="s">
        <v>34</v>
      </c>
      <c r="B90" s="25" t="s">
        <v>11</v>
      </c>
      <c r="C90" s="15" t="s">
        <v>82</v>
      </c>
      <c r="D90" s="25" t="s">
        <v>58</v>
      </c>
      <c r="E90" s="25" t="s">
        <v>27</v>
      </c>
      <c r="F90" s="25" t="s">
        <v>76</v>
      </c>
      <c r="G90" s="25" t="s">
        <v>19</v>
      </c>
      <c r="H90" s="25" t="s">
        <v>58</v>
      </c>
      <c r="I90" s="25" t="s">
        <v>79</v>
      </c>
      <c r="J90" s="25" t="s">
        <v>19</v>
      </c>
      <c r="K90" s="25" t="s">
        <v>35</v>
      </c>
      <c r="L90" s="59">
        <f t="shared" si="13"/>
        <v>10.199999999999999</v>
      </c>
      <c r="M90" s="60">
        <f t="shared" si="13"/>
        <v>10.199999999999999</v>
      </c>
      <c r="N90" s="57">
        <f>N91</f>
        <v>10.199999999999999</v>
      </c>
      <c r="O90" s="67">
        <f t="shared" si="10"/>
        <v>100</v>
      </c>
    </row>
    <row r="91" spans="1:15" s="27" customFormat="1" ht="45" customHeight="1" x14ac:dyDescent="0.25">
      <c r="A91" s="28" t="s">
        <v>86</v>
      </c>
      <c r="B91" s="25"/>
      <c r="C91" s="15" t="s">
        <v>82</v>
      </c>
      <c r="D91" s="25" t="s">
        <v>58</v>
      </c>
      <c r="E91" s="25" t="s">
        <v>27</v>
      </c>
      <c r="F91" s="25" t="s">
        <v>76</v>
      </c>
      <c r="G91" s="25" t="s">
        <v>19</v>
      </c>
      <c r="H91" s="25" t="s">
        <v>58</v>
      </c>
      <c r="I91" s="25" t="s">
        <v>79</v>
      </c>
      <c r="J91" s="25" t="s">
        <v>19</v>
      </c>
      <c r="K91" s="25" t="s">
        <v>37</v>
      </c>
      <c r="L91" s="59">
        <v>10.199999999999999</v>
      </c>
      <c r="M91" s="60">
        <v>10.199999999999999</v>
      </c>
      <c r="N91" s="57">
        <v>10.199999999999999</v>
      </c>
      <c r="O91" s="67">
        <f t="shared" si="10"/>
        <v>100</v>
      </c>
    </row>
    <row r="92" spans="1:15" s="27" customFormat="1" ht="43.5" customHeight="1" x14ac:dyDescent="0.25">
      <c r="A92" s="10" t="s">
        <v>80</v>
      </c>
      <c r="B92" s="25" t="s">
        <v>11</v>
      </c>
      <c r="C92" s="15" t="s">
        <v>82</v>
      </c>
      <c r="D92" s="25" t="s">
        <v>58</v>
      </c>
      <c r="E92" s="25" t="s">
        <v>27</v>
      </c>
      <c r="F92" s="25" t="s">
        <v>76</v>
      </c>
      <c r="G92" s="25" t="s">
        <v>19</v>
      </c>
      <c r="H92" s="25" t="s">
        <v>43</v>
      </c>
      <c r="I92" s="25" t="s">
        <v>20</v>
      </c>
      <c r="J92" s="25" t="s">
        <v>19</v>
      </c>
      <c r="K92" s="25" t="s">
        <v>14</v>
      </c>
      <c r="L92" s="59">
        <f t="shared" ref="L92:M94" si="14">L93</f>
        <v>5.0999999999999996</v>
      </c>
      <c r="M92" s="60">
        <f t="shared" si="14"/>
        <v>5.0999999999999996</v>
      </c>
      <c r="N92" s="57">
        <f>N93</f>
        <v>5.0999999999999996</v>
      </c>
      <c r="O92" s="67">
        <f t="shared" si="10"/>
        <v>100</v>
      </c>
    </row>
    <row r="93" spans="1:15" s="27" customFormat="1" ht="43.5" customHeight="1" x14ac:dyDescent="0.25">
      <c r="A93" s="10" t="s">
        <v>81</v>
      </c>
      <c r="B93" s="25" t="s">
        <v>11</v>
      </c>
      <c r="C93" s="15" t="s">
        <v>82</v>
      </c>
      <c r="D93" s="25" t="s">
        <v>58</v>
      </c>
      <c r="E93" s="25" t="s">
        <v>27</v>
      </c>
      <c r="F93" s="25" t="s">
        <v>76</v>
      </c>
      <c r="G93" s="25" t="s">
        <v>19</v>
      </c>
      <c r="H93" s="25" t="s">
        <v>43</v>
      </c>
      <c r="I93" s="25" t="s">
        <v>79</v>
      </c>
      <c r="J93" s="25" t="s">
        <v>19</v>
      </c>
      <c r="K93" s="25" t="s">
        <v>14</v>
      </c>
      <c r="L93" s="59">
        <f t="shared" si="14"/>
        <v>5.0999999999999996</v>
      </c>
      <c r="M93" s="60">
        <f t="shared" si="14"/>
        <v>5.0999999999999996</v>
      </c>
      <c r="N93" s="57">
        <f>N94</f>
        <v>5.0999999999999996</v>
      </c>
      <c r="O93" s="67">
        <f t="shared" si="10"/>
        <v>100</v>
      </c>
    </row>
    <row r="94" spans="1:15" s="27" customFormat="1" ht="43.5" customHeight="1" x14ac:dyDescent="0.25">
      <c r="A94" s="10" t="s">
        <v>34</v>
      </c>
      <c r="B94" s="25" t="s">
        <v>11</v>
      </c>
      <c r="C94" s="15" t="s">
        <v>82</v>
      </c>
      <c r="D94" s="25" t="s">
        <v>58</v>
      </c>
      <c r="E94" s="25" t="s">
        <v>27</v>
      </c>
      <c r="F94" s="25" t="s">
        <v>76</v>
      </c>
      <c r="G94" s="25" t="s">
        <v>19</v>
      </c>
      <c r="H94" s="25" t="s">
        <v>43</v>
      </c>
      <c r="I94" s="25" t="s">
        <v>79</v>
      </c>
      <c r="J94" s="25" t="s">
        <v>19</v>
      </c>
      <c r="K94" s="25" t="s">
        <v>35</v>
      </c>
      <c r="L94" s="59">
        <f t="shared" si="14"/>
        <v>5.0999999999999996</v>
      </c>
      <c r="M94" s="60">
        <f t="shared" si="14"/>
        <v>5.0999999999999996</v>
      </c>
      <c r="N94" s="57">
        <f>N95</f>
        <v>5.0999999999999996</v>
      </c>
      <c r="O94" s="67">
        <f t="shared" si="10"/>
        <v>100</v>
      </c>
    </row>
    <row r="95" spans="1:15" s="27" customFormat="1" ht="43.5" customHeight="1" x14ac:dyDescent="0.25">
      <c r="A95" s="28" t="s">
        <v>86</v>
      </c>
      <c r="B95" s="25"/>
      <c r="C95" s="15" t="s">
        <v>82</v>
      </c>
      <c r="D95" s="25" t="s">
        <v>58</v>
      </c>
      <c r="E95" s="25" t="s">
        <v>27</v>
      </c>
      <c r="F95" s="25" t="s">
        <v>76</v>
      </c>
      <c r="G95" s="25" t="s">
        <v>19</v>
      </c>
      <c r="H95" s="25" t="s">
        <v>43</v>
      </c>
      <c r="I95" s="25" t="s">
        <v>79</v>
      </c>
      <c r="J95" s="25" t="s">
        <v>19</v>
      </c>
      <c r="K95" s="25" t="s">
        <v>37</v>
      </c>
      <c r="L95" s="59">
        <v>5.0999999999999996</v>
      </c>
      <c r="M95" s="60">
        <v>5.0999999999999996</v>
      </c>
      <c r="N95" s="57">
        <v>5.0999999999999996</v>
      </c>
      <c r="O95" s="67">
        <f t="shared" si="10"/>
        <v>100</v>
      </c>
    </row>
    <row r="96" spans="1:15" s="27" customFormat="1" ht="43.5" customHeight="1" x14ac:dyDescent="0.25">
      <c r="A96" s="28" t="s">
        <v>100</v>
      </c>
      <c r="B96" s="25"/>
      <c r="C96" s="15" t="s">
        <v>82</v>
      </c>
      <c r="D96" s="25" t="s">
        <v>58</v>
      </c>
      <c r="E96" s="25" t="s">
        <v>27</v>
      </c>
      <c r="F96" s="25" t="s">
        <v>98</v>
      </c>
      <c r="G96" s="25" t="s">
        <v>19</v>
      </c>
      <c r="H96" s="25" t="s">
        <v>13</v>
      </c>
      <c r="I96" s="25" t="s">
        <v>99</v>
      </c>
      <c r="J96" s="25" t="s">
        <v>19</v>
      </c>
      <c r="K96" s="25" t="s">
        <v>14</v>
      </c>
      <c r="L96" s="59">
        <f t="shared" ref="L96:N97" si="15">L97</f>
        <v>0</v>
      </c>
      <c r="M96" s="60">
        <f t="shared" si="15"/>
        <v>15.02</v>
      </c>
      <c r="N96" s="57">
        <f t="shared" si="15"/>
        <v>15.02</v>
      </c>
      <c r="O96" s="67">
        <f t="shared" si="10"/>
        <v>100</v>
      </c>
    </row>
    <row r="97" spans="1:15" s="27" customFormat="1" ht="43.5" customHeight="1" x14ac:dyDescent="0.25">
      <c r="A97" s="10" t="s">
        <v>34</v>
      </c>
      <c r="B97" s="25"/>
      <c r="C97" s="15" t="s">
        <v>82</v>
      </c>
      <c r="D97" s="25" t="s">
        <v>58</v>
      </c>
      <c r="E97" s="25" t="s">
        <v>27</v>
      </c>
      <c r="F97" s="25" t="s">
        <v>98</v>
      </c>
      <c r="G97" s="25" t="s">
        <v>19</v>
      </c>
      <c r="H97" s="25" t="s">
        <v>13</v>
      </c>
      <c r="I97" s="25" t="s">
        <v>99</v>
      </c>
      <c r="J97" s="25" t="s">
        <v>19</v>
      </c>
      <c r="K97" s="25" t="s">
        <v>35</v>
      </c>
      <c r="L97" s="59">
        <f t="shared" si="15"/>
        <v>0</v>
      </c>
      <c r="M97" s="60">
        <f t="shared" si="15"/>
        <v>15.02</v>
      </c>
      <c r="N97" s="57">
        <f t="shared" si="15"/>
        <v>15.02</v>
      </c>
      <c r="O97" s="67">
        <f t="shared" si="10"/>
        <v>100</v>
      </c>
    </row>
    <row r="98" spans="1:15" s="27" customFormat="1" ht="43.5" customHeight="1" x14ac:dyDescent="0.25">
      <c r="A98" s="28" t="s">
        <v>86</v>
      </c>
      <c r="B98" s="25"/>
      <c r="C98" s="15" t="s">
        <v>82</v>
      </c>
      <c r="D98" s="25" t="s">
        <v>58</v>
      </c>
      <c r="E98" s="25" t="s">
        <v>27</v>
      </c>
      <c r="F98" s="25" t="s">
        <v>98</v>
      </c>
      <c r="G98" s="25" t="s">
        <v>19</v>
      </c>
      <c r="H98" s="25" t="s">
        <v>13</v>
      </c>
      <c r="I98" s="25" t="s">
        <v>99</v>
      </c>
      <c r="J98" s="25" t="s">
        <v>19</v>
      </c>
      <c r="K98" s="25" t="s">
        <v>37</v>
      </c>
      <c r="L98" s="59">
        <v>0</v>
      </c>
      <c r="M98" s="60">
        <v>15.02</v>
      </c>
      <c r="N98" s="57">
        <v>15.02</v>
      </c>
      <c r="O98" s="67">
        <f t="shared" si="10"/>
        <v>100</v>
      </c>
    </row>
    <row r="99" spans="1:15" ht="27" customHeight="1" x14ac:dyDescent="0.25">
      <c r="A99" s="6" t="s">
        <v>59</v>
      </c>
      <c r="B99" s="15" t="s">
        <v>11</v>
      </c>
      <c r="C99" s="15" t="s">
        <v>82</v>
      </c>
      <c r="D99" s="15" t="s">
        <v>58</v>
      </c>
      <c r="E99" s="15" t="s">
        <v>27</v>
      </c>
      <c r="F99" s="15" t="s">
        <v>60</v>
      </c>
      <c r="G99" s="15" t="s">
        <v>19</v>
      </c>
      <c r="H99" s="15" t="s">
        <v>13</v>
      </c>
      <c r="I99" s="15" t="s">
        <v>20</v>
      </c>
      <c r="J99" s="15" t="s">
        <v>19</v>
      </c>
      <c r="K99" s="15" t="s">
        <v>14</v>
      </c>
      <c r="L99" s="56">
        <f t="shared" ref="L99:M101" si="16">L100</f>
        <v>387.5</v>
      </c>
      <c r="M99" s="57">
        <f t="shared" si="16"/>
        <v>418.36</v>
      </c>
      <c r="N99" s="57">
        <f>N100</f>
        <v>343.72</v>
      </c>
      <c r="O99" s="67">
        <f t="shared" si="10"/>
        <v>82.158906205182149</v>
      </c>
    </row>
    <row r="100" spans="1:15" ht="28.5" customHeight="1" x14ac:dyDescent="0.25">
      <c r="A100" s="13" t="s">
        <v>61</v>
      </c>
      <c r="B100" s="15" t="s">
        <v>11</v>
      </c>
      <c r="C100" s="15" t="s">
        <v>82</v>
      </c>
      <c r="D100" s="15" t="s">
        <v>58</v>
      </c>
      <c r="E100" s="15" t="s">
        <v>27</v>
      </c>
      <c r="F100" s="15" t="s">
        <v>60</v>
      </c>
      <c r="G100" s="15" t="s">
        <v>19</v>
      </c>
      <c r="H100" s="15" t="s">
        <v>13</v>
      </c>
      <c r="I100" s="15" t="s">
        <v>62</v>
      </c>
      <c r="J100" s="15" t="s">
        <v>19</v>
      </c>
      <c r="K100" s="15" t="s">
        <v>14</v>
      </c>
      <c r="L100" s="56">
        <f t="shared" si="16"/>
        <v>387.5</v>
      </c>
      <c r="M100" s="57">
        <f t="shared" si="16"/>
        <v>418.36</v>
      </c>
      <c r="N100" s="57">
        <f>N101</f>
        <v>343.72</v>
      </c>
      <c r="O100" s="67">
        <f t="shared" si="10"/>
        <v>82.158906205182149</v>
      </c>
    </row>
    <row r="101" spans="1:15" ht="29.25" customHeight="1" x14ac:dyDescent="0.25">
      <c r="A101" s="10" t="s">
        <v>34</v>
      </c>
      <c r="B101" s="15" t="s">
        <v>11</v>
      </c>
      <c r="C101" s="15" t="s">
        <v>82</v>
      </c>
      <c r="D101" s="15" t="s">
        <v>58</v>
      </c>
      <c r="E101" s="15" t="s">
        <v>27</v>
      </c>
      <c r="F101" s="15" t="s">
        <v>60</v>
      </c>
      <c r="G101" s="15" t="s">
        <v>19</v>
      </c>
      <c r="H101" s="15" t="s">
        <v>13</v>
      </c>
      <c r="I101" s="15" t="s">
        <v>62</v>
      </c>
      <c r="J101" s="15" t="s">
        <v>19</v>
      </c>
      <c r="K101" s="15" t="s">
        <v>35</v>
      </c>
      <c r="L101" s="56">
        <f t="shared" si="16"/>
        <v>387.5</v>
      </c>
      <c r="M101" s="57">
        <f t="shared" si="16"/>
        <v>418.36</v>
      </c>
      <c r="N101" s="57">
        <f>N102</f>
        <v>343.72</v>
      </c>
      <c r="O101" s="67">
        <f t="shared" si="10"/>
        <v>82.158906205182149</v>
      </c>
    </row>
    <row r="102" spans="1:15" ht="29.25" customHeight="1" x14ac:dyDescent="0.25">
      <c r="A102" s="28" t="s">
        <v>86</v>
      </c>
      <c r="B102" s="15"/>
      <c r="C102" s="15" t="s">
        <v>82</v>
      </c>
      <c r="D102" s="15" t="s">
        <v>58</v>
      </c>
      <c r="E102" s="15" t="s">
        <v>27</v>
      </c>
      <c r="F102" s="15" t="s">
        <v>60</v>
      </c>
      <c r="G102" s="15" t="s">
        <v>19</v>
      </c>
      <c r="H102" s="15" t="s">
        <v>13</v>
      </c>
      <c r="I102" s="15" t="s">
        <v>62</v>
      </c>
      <c r="J102" s="15" t="s">
        <v>19</v>
      </c>
      <c r="K102" s="15" t="s">
        <v>37</v>
      </c>
      <c r="L102" s="56">
        <v>387.5</v>
      </c>
      <c r="M102" s="57">
        <v>418.36</v>
      </c>
      <c r="N102" s="57">
        <v>343.72</v>
      </c>
      <c r="O102" s="67">
        <f t="shared" si="10"/>
        <v>82.158906205182149</v>
      </c>
    </row>
    <row r="103" spans="1:15" s="38" customFormat="1" ht="24.75" customHeight="1" x14ac:dyDescent="0.25">
      <c r="A103" s="35" t="s">
        <v>63</v>
      </c>
      <c r="B103" s="36" t="s">
        <v>11</v>
      </c>
      <c r="C103" s="36" t="s">
        <v>82</v>
      </c>
      <c r="D103" s="37" t="s">
        <v>64</v>
      </c>
      <c r="E103" s="37" t="s">
        <v>13</v>
      </c>
      <c r="F103" s="37"/>
      <c r="G103" s="37"/>
      <c r="H103" s="37"/>
      <c r="I103" s="37"/>
      <c r="J103" s="37"/>
      <c r="K103" s="37"/>
      <c r="L103" s="52">
        <f>L104</f>
        <v>10</v>
      </c>
      <c r="M103" s="53">
        <f>M104</f>
        <v>40</v>
      </c>
      <c r="N103" s="53">
        <f>N104</f>
        <v>40</v>
      </c>
      <c r="O103" s="65">
        <f t="shared" si="10"/>
        <v>100</v>
      </c>
    </row>
    <row r="104" spans="1:15" s="38" customFormat="1" ht="20.25" customHeight="1" x14ac:dyDescent="0.25">
      <c r="A104" s="21" t="s">
        <v>65</v>
      </c>
      <c r="B104" s="22" t="s">
        <v>11</v>
      </c>
      <c r="C104" s="22" t="s">
        <v>82</v>
      </c>
      <c r="D104" s="23" t="s">
        <v>64</v>
      </c>
      <c r="E104" s="23" t="s">
        <v>12</v>
      </c>
      <c r="F104" s="23" t="s">
        <v>13</v>
      </c>
      <c r="G104" s="23" t="s">
        <v>19</v>
      </c>
      <c r="H104" s="23" t="s">
        <v>13</v>
      </c>
      <c r="I104" s="23" t="s">
        <v>20</v>
      </c>
      <c r="J104" s="23" t="s">
        <v>19</v>
      </c>
      <c r="K104" s="23" t="s">
        <v>14</v>
      </c>
      <c r="L104" s="54">
        <f>L108</f>
        <v>10</v>
      </c>
      <c r="M104" s="55">
        <f>M105+M108</f>
        <v>40</v>
      </c>
      <c r="N104" s="55">
        <f>N105+N108</f>
        <v>40</v>
      </c>
      <c r="O104" s="66">
        <f t="shared" si="10"/>
        <v>100</v>
      </c>
    </row>
    <row r="105" spans="1:15" ht="20.25" customHeight="1" x14ac:dyDescent="0.25">
      <c r="A105" s="24" t="s">
        <v>128</v>
      </c>
      <c r="B105" s="30"/>
      <c r="C105" s="25" t="s">
        <v>82</v>
      </c>
      <c r="D105" s="31" t="s">
        <v>64</v>
      </c>
      <c r="E105" s="31" t="s">
        <v>12</v>
      </c>
      <c r="F105" s="31" t="s">
        <v>102</v>
      </c>
      <c r="G105" s="31" t="s">
        <v>19</v>
      </c>
      <c r="H105" s="31" t="s">
        <v>12</v>
      </c>
      <c r="I105" s="31" t="s">
        <v>108</v>
      </c>
      <c r="J105" s="31" t="s">
        <v>19</v>
      </c>
      <c r="K105" s="31" t="s">
        <v>14</v>
      </c>
      <c r="L105" s="61">
        <f t="shared" ref="L105:N106" si="17">L106</f>
        <v>0</v>
      </c>
      <c r="M105" s="57">
        <f t="shared" si="17"/>
        <v>30</v>
      </c>
      <c r="N105" s="57">
        <f t="shared" si="17"/>
        <v>30</v>
      </c>
      <c r="O105" s="67">
        <f t="shared" si="10"/>
        <v>100</v>
      </c>
    </row>
    <row r="106" spans="1:15" ht="28.5" customHeight="1" x14ac:dyDescent="0.25">
      <c r="A106" s="14" t="s">
        <v>34</v>
      </c>
      <c r="B106" s="30"/>
      <c r="C106" s="25" t="s">
        <v>82</v>
      </c>
      <c r="D106" s="31" t="s">
        <v>64</v>
      </c>
      <c r="E106" s="31" t="s">
        <v>12</v>
      </c>
      <c r="F106" s="31" t="s">
        <v>102</v>
      </c>
      <c r="G106" s="31" t="s">
        <v>19</v>
      </c>
      <c r="H106" s="31" t="s">
        <v>12</v>
      </c>
      <c r="I106" s="31" t="s">
        <v>108</v>
      </c>
      <c r="J106" s="31" t="s">
        <v>19</v>
      </c>
      <c r="K106" s="31" t="s">
        <v>35</v>
      </c>
      <c r="L106" s="61">
        <f t="shared" si="17"/>
        <v>0</v>
      </c>
      <c r="M106" s="57">
        <f t="shared" si="17"/>
        <v>30</v>
      </c>
      <c r="N106" s="57">
        <f t="shared" si="17"/>
        <v>30</v>
      </c>
      <c r="O106" s="67">
        <f t="shared" si="10"/>
        <v>100</v>
      </c>
    </row>
    <row r="107" spans="1:15" ht="38.25" customHeight="1" x14ac:dyDescent="0.25">
      <c r="A107" s="10" t="s">
        <v>36</v>
      </c>
      <c r="B107" s="30"/>
      <c r="C107" s="25" t="s">
        <v>82</v>
      </c>
      <c r="D107" s="31" t="s">
        <v>64</v>
      </c>
      <c r="E107" s="31" t="s">
        <v>12</v>
      </c>
      <c r="F107" s="31" t="s">
        <v>102</v>
      </c>
      <c r="G107" s="31" t="s">
        <v>19</v>
      </c>
      <c r="H107" s="31" t="s">
        <v>12</v>
      </c>
      <c r="I107" s="31" t="s">
        <v>108</v>
      </c>
      <c r="J107" s="31" t="s">
        <v>19</v>
      </c>
      <c r="K107" s="31" t="s">
        <v>37</v>
      </c>
      <c r="L107" s="61">
        <v>0</v>
      </c>
      <c r="M107" s="57">
        <v>30</v>
      </c>
      <c r="N107" s="57">
        <v>30</v>
      </c>
      <c r="O107" s="67">
        <f t="shared" si="10"/>
        <v>100</v>
      </c>
    </row>
    <row r="108" spans="1:15" ht="24.75" customHeight="1" x14ac:dyDescent="0.25">
      <c r="A108" s="8" t="s">
        <v>66</v>
      </c>
      <c r="B108" s="15" t="s">
        <v>11</v>
      </c>
      <c r="C108" s="15" t="s">
        <v>82</v>
      </c>
      <c r="D108" s="7" t="s">
        <v>64</v>
      </c>
      <c r="E108" s="7" t="s">
        <v>12</v>
      </c>
      <c r="F108" s="7" t="s">
        <v>67</v>
      </c>
      <c r="G108" s="7" t="s">
        <v>19</v>
      </c>
      <c r="H108" s="7" t="s">
        <v>13</v>
      </c>
      <c r="I108" s="7" t="s">
        <v>20</v>
      </c>
      <c r="J108" s="7" t="s">
        <v>19</v>
      </c>
      <c r="K108" s="7" t="s">
        <v>14</v>
      </c>
      <c r="L108" s="56">
        <f t="shared" ref="L108:M110" si="18">L109</f>
        <v>10</v>
      </c>
      <c r="M108" s="57">
        <f t="shared" si="18"/>
        <v>10</v>
      </c>
      <c r="N108" s="57">
        <f>N109</f>
        <v>10</v>
      </c>
      <c r="O108" s="67">
        <f t="shared" si="10"/>
        <v>100</v>
      </c>
    </row>
    <row r="109" spans="1:15" ht="26.25" customHeight="1" x14ac:dyDescent="0.25">
      <c r="A109" s="14" t="s">
        <v>68</v>
      </c>
      <c r="B109" s="15" t="s">
        <v>11</v>
      </c>
      <c r="C109" s="15" t="s">
        <v>82</v>
      </c>
      <c r="D109" s="7" t="s">
        <v>64</v>
      </c>
      <c r="E109" s="7" t="s">
        <v>12</v>
      </c>
      <c r="F109" s="7" t="s">
        <v>67</v>
      </c>
      <c r="G109" s="7" t="s">
        <v>19</v>
      </c>
      <c r="H109" s="7" t="s">
        <v>13</v>
      </c>
      <c r="I109" s="7" t="s">
        <v>62</v>
      </c>
      <c r="J109" s="7" t="s">
        <v>19</v>
      </c>
      <c r="K109" s="7" t="s">
        <v>14</v>
      </c>
      <c r="L109" s="56">
        <f t="shared" si="18"/>
        <v>10</v>
      </c>
      <c r="M109" s="57">
        <f t="shared" si="18"/>
        <v>10</v>
      </c>
      <c r="N109" s="57">
        <f>N110</f>
        <v>10</v>
      </c>
      <c r="O109" s="67">
        <f t="shared" si="10"/>
        <v>100</v>
      </c>
    </row>
    <row r="110" spans="1:15" ht="26.25" customHeight="1" x14ac:dyDescent="0.25">
      <c r="A110" s="14" t="s">
        <v>34</v>
      </c>
      <c r="B110" s="15" t="s">
        <v>11</v>
      </c>
      <c r="C110" s="15" t="s">
        <v>82</v>
      </c>
      <c r="D110" s="7" t="s">
        <v>64</v>
      </c>
      <c r="E110" s="7" t="s">
        <v>12</v>
      </c>
      <c r="F110" s="7" t="s">
        <v>67</v>
      </c>
      <c r="G110" s="7" t="s">
        <v>19</v>
      </c>
      <c r="H110" s="7" t="s">
        <v>13</v>
      </c>
      <c r="I110" s="7" t="s">
        <v>62</v>
      </c>
      <c r="J110" s="7" t="s">
        <v>19</v>
      </c>
      <c r="K110" s="7" t="s">
        <v>35</v>
      </c>
      <c r="L110" s="56">
        <f t="shared" si="18"/>
        <v>10</v>
      </c>
      <c r="M110" s="57">
        <f t="shared" si="18"/>
        <v>10</v>
      </c>
      <c r="N110" s="57">
        <f>N111</f>
        <v>10</v>
      </c>
      <c r="O110" s="67">
        <f t="shared" si="10"/>
        <v>100</v>
      </c>
    </row>
    <row r="111" spans="1:15" ht="33.75" customHeight="1" x14ac:dyDescent="0.25">
      <c r="A111" s="10" t="s">
        <v>36</v>
      </c>
      <c r="B111" s="15" t="s">
        <v>11</v>
      </c>
      <c r="C111" s="15" t="s">
        <v>82</v>
      </c>
      <c r="D111" s="7" t="s">
        <v>64</v>
      </c>
      <c r="E111" s="7" t="s">
        <v>12</v>
      </c>
      <c r="F111" s="7" t="s">
        <v>67</v>
      </c>
      <c r="G111" s="7" t="s">
        <v>19</v>
      </c>
      <c r="H111" s="7" t="s">
        <v>13</v>
      </c>
      <c r="I111" s="7" t="s">
        <v>62</v>
      </c>
      <c r="J111" s="7" t="s">
        <v>19</v>
      </c>
      <c r="K111" s="7" t="s">
        <v>37</v>
      </c>
      <c r="L111" s="56">
        <v>10</v>
      </c>
      <c r="M111" s="57">
        <v>10</v>
      </c>
      <c r="N111" s="57">
        <v>10</v>
      </c>
      <c r="O111" s="67">
        <f t="shared" si="10"/>
        <v>100</v>
      </c>
    </row>
    <row r="112" spans="1:15" s="38" customFormat="1" x14ac:dyDescent="0.25">
      <c r="A112" s="41" t="s">
        <v>69</v>
      </c>
      <c r="B112" s="41"/>
      <c r="C112" s="43"/>
      <c r="D112" s="44"/>
      <c r="E112" s="44"/>
      <c r="F112" s="44"/>
      <c r="G112" s="44"/>
      <c r="H112" s="44"/>
      <c r="I112" s="44"/>
      <c r="J112" s="44"/>
      <c r="K112" s="44"/>
      <c r="L112" s="62">
        <f>L11+L57+L66+L85+L103</f>
        <v>2717.3</v>
      </c>
      <c r="M112" s="63">
        <f>M11+M57+M66+M85+M103+M73</f>
        <v>4119.5299999999988</v>
      </c>
      <c r="N112" s="63">
        <v>3957.83</v>
      </c>
      <c r="O112" s="68">
        <f>N112/M112*100</f>
        <v>96.07479494019951</v>
      </c>
    </row>
  </sheetData>
  <mergeCells count="8">
    <mergeCell ref="F8:J8"/>
    <mergeCell ref="I9:J9"/>
    <mergeCell ref="A7:N7"/>
    <mergeCell ref="D2:O2"/>
    <mergeCell ref="L1:O1"/>
    <mergeCell ref="E3:O3"/>
    <mergeCell ref="C4:O4"/>
    <mergeCell ref="F5:O5"/>
  </mergeCells>
  <pageMargins left="0.19685039370078741" right="0.19685039370078741" top="0.19685039370078741" bottom="0.19685039370078741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2019-04-25T06:59:09Z</cp:lastPrinted>
  <dcterms:created xsi:type="dcterms:W3CDTF">2016-01-14T08:38:34Z</dcterms:created>
  <dcterms:modified xsi:type="dcterms:W3CDTF">2020-10-02T09:41:48Z</dcterms:modified>
</cp:coreProperties>
</file>